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Y 2018\ZÁMEČNÍKOVÁ\Vinařství Buštík\"/>
    </mc:Choice>
  </mc:AlternateContent>
  <xr:revisionPtr revIDLastSave="0" documentId="8_{615E4BBB-3647-4B94-A156-C7CD4C075EA1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Pol'!$A$1:$W$283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I50" i="1"/>
  <c r="I49" i="1"/>
  <c r="G41" i="1"/>
  <c r="H41" i="1" s="1"/>
  <c r="I41" i="1" s="1"/>
  <c r="F41" i="1"/>
  <c r="G40" i="1"/>
  <c r="F40" i="1"/>
  <c r="G39" i="1"/>
  <c r="F39" i="1"/>
  <c r="G282" i="12"/>
  <c r="BA91" i="12"/>
  <c r="BA75" i="12"/>
  <c r="BA68" i="12"/>
  <c r="BA62" i="12"/>
  <c r="BA56" i="12"/>
  <c r="BA27" i="12"/>
  <c r="BA23" i="12"/>
  <c r="BA20" i="12"/>
  <c r="BA16" i="12"/>
  <c r="BA12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5" i="12"/>
  <c r="I15" i="12"/>
  <c r="K15" i="12"/>
  <c r="M15" i="12"/>
  <c r="O15" i="12"/>
  <c r="Q15" i="12"/>
  <c r="V15" i="12"/>
  <c r="G19" i="12"/>
  <c r="M19" i="12" s="1"/>
  <c r="I19" i="12"/>
  <c r="K19" i="12"/>
  <c r="K8" i="12" s="1"/>
  <c r="O19" i="12"/>
  <c r="Q19" i="12"/>
  <c r="V19" i="12"/>
  <c r="V8" i="12" s="1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55" i="12"/>
  <c r="I55" i="12"/>
  <c r="K55" i="12"/>
  <c r="M55" i="12"/>
  <c r="O55" i="12"/>
  <c r="Q55" i="12"/>
  <c r="V55" i="12"/>
  <c r="G61" i="12"/>
  <c r="M61" i="12" s="1"/>
  <c r="I61" i="12"/>
  <c r="K61" i="12"/>
  <c r="O61" i="12"/>
  <c r="Q61" i="12"/>
  <c r="V61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K73" i="12"/>
  <c r="O73" i="12"/>
  <c r="V73" i="12"/>
  <c r="G74" i="12"/>
  <c r="I74" i="12"/>
  <c r="I73" i="12" s="1"/>
  <c r="K74" i="12"/>
  <c r="M74" i="12"/>
  <c r="M73" i="12" s="1"/>
  <c r="O74" i="12"/>
  <c r="Q74" i="12"/>
  <c r="Q73" i="12" s="1"/>
  <c r="V74" i="12"/>
  <c r="G77" i="12"/>
  <c r="K77" i="12"/>
  <c r="O77" i="12"/>
  <c r="V77" i="12"/>
  <c r="G78" i="12"/>
  <c r="I78" i="12"/>
  <c r="I77" i="12" s="1"/>
  <c r="K78" i="12"/>
  <c r="M78" i="12"/>
  <c r="M77" i="12" s="1"/>
  <c r="O78" i="12"/>
  <c r="Q78" i="12"/>
  <c r="Q77" i="12" s="1"/>
  <c r="V78" i="12"/>
  <c r="G84" i="12"/>
  <c r="G85" i="12"/>
  <c r="I85" i="12"/>
  <c r="I84" i="12" s="1"/>
  <c r="K85" i="12"/>
  <c r="M85" i="12"/>
  <c r="O85" i="12"/>
  <c r="Q85" i="12"/>
  <c r="Q84" i="12" s="1"/>
  <c r="V85" i="12"/>
  <c r="G86" i="12"/>
  <c r="M86" i="12" s="1"/>
  <c r="I86" i="12"/>
  <c r="K86" i="12"/>
  <c r="K84" i="12" s="1"/>
  <c r="O86" i="12"/>
  <c r="Q86" i="12"/>
  <c r="V86" i="12"/>
  <c r="V84" i="12" s="1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O84" i="12" s="1"/>
  <c r="Q89" i="12"/>
  <c r="V89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G93" i="12" s="1"/>
  <c r="I94" i="12"/>
  <c r="I93" i="12" s="1"/>
  <c r="K94" i="12"/>
  <c r="K93" i="12" s="1"/>
  <c r="O94" i="12"/>
  <c r="O93" i="12" s="1"/>
  <c r="Q94" i="12"/>
  <c r="Q93" i="12" s="1"/>
  <c r="V94" i="12"/>
  <c r="V93" i="12" s="1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6" i="12"/>
  <c r="G115" i="12" s="1"/>
  <c r="I116" i="12"/>
  <c r="I115" i="12" s="1"/>
  <c r="K116" i="12"/>
  <c r="K115" i="12" s="1"/>
  <c r="O116" i="12"/>
  <c r="O115" i="12" s="1"/>
  <c r="Q116" i="12"/>
  <c r="Q115" i="12" s="1"/>
  <c r="V116" i="12"/>
  <c r="V115" i="12" s="1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K143" i="12"/>
  <c r="V143" i="12"/>
  <c r="G144" i="12"/>
  <c r="G143" i="12" s="1"/>
  <c r="I144" i="12"/>
  <c r="K144" i="12"/>
  <c r="M144" i="12"/>
  <c r="O144" i="12"/>
  <c r="O143" i="12" s="1"/>
  <c r="Q144" i="12"/>
  <c r="V144" i="12"/>
  <c r="G145" i="12"/>
  <c r="M145" i="12" s="1"/>
  <c r="I145" i="12"/>
  <c r="I143" i="12" s="1"/>
  <c r="K145" i="12"/>
  <c r="O145" i="12"/>
  <c r="Q145" i="12"/>
  <c r="Q143" i="12" s="1"/>
  <c r="V145" i="12"/>
  <c r="G147" i="12"/>
  <c r="I147" i="12"/>
  <c r="O147" i="12"/>
  <c r="Q147" i="12"/>
  <c r="G148" i="12"/>
  <c r="I148" i="12"/>
  <c r="K148" i="12"/>
  <c r="K147" i="12" s="1"/>
  <c r="M148" i="12"/>
  <c r="M147" i="12" s="1"/>
  <c r="O148" i="12"/>
  <c r="Q148" i="12"/>
  <c r="V148" i="12"/>
  <c r="V147" i="12" s="1"/>
  <c r="G151" i="12"/>
  <c r="G150" i="12" s="1"/>
  <c r="I151" i="12"/>
  <c r="I150" i="12" s="1"/>
  <c r="K151" i="12"/>
  <c r="O151" i="12"/>
  <c r="O150" i="12" s="1"/>
  <c r="Q151" i="12"/>
  <c r="Q150" i="12" s="1"/>
  <c r="V151" i="12"/>
  <c r="G152" i="12"/>
  <c r="M152" i="12" s="1"/>
  <c r="I152" i="12"/>
  <c r="K152" i="12"/>
  <c r="K150" i="12" s="1"/>
  <c r="O152" i="12"/>
  <c r="Q152" i="12"/>
  <c r="V152" i="12"/>
  <c r="V150" i="12" s="1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I160" i="12"/>
  <c r="K160" i="12"/>
  <c r="M160" i="12"/>
  <c r="O160" i="12"/>
  <c r="Q160" i="12"/>
  <c r="V160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68" i="12"/>
  <c r="M168" i="12" s="1"/>
  <c r="I168" i="12"/>
  <c r="K168" i="12"/>
  <c r="O168" i="12"/>
  <c r="Q168" i="12"/>
  <c r="V168" i="12"/>
  <c r="G171" i="12"/>
  <c r="I171" i="12"/>
  <c r="K171" i="12"/>
  <c r="M171" i="12"/>
  <c r="O171" i="12"/>
  <c r="Q171" i="12"/>
  <c r="V171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5" i="12"/>
  <c r="I185" i="12"/>
  <c r="K185" i="12"/>
  <c r="K184" i="12" s="1"/>
  <c r="M185" i="12"/>
  <c r="O185" i="12"/>
  <c r="Q185" i="12"/>
  <c r="V185" i="12"/>
  <c r="V184" i="12" s="1"/>
  <c r="G186" i="12"/>
  <c r="G184" i="12" s="1"/>
  <c r="I186" i="12"/>
  <c r="K186" i="12"/>
  <c r="M186" i="12"/>
  <c r="O186" i="12"/>
  <c r="O184" i="12" s="1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I184" i="12" s="1"/>
  <c r="K188" i="12"/>
  <c r="O188" i="12"/>
  <c r="Q188" i="12"/>
  <c r="Q184" i="12" s="1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6" i="12"/>
  <c r="G217" i="12"/>
  <c r="M217" i="12" s="1"/>
  <c r="I217" i="12"/>
  <c r="I216" i="12" s="1"/>
  <c r="K217" i="12"/>
  <c r="K216" i="12" s="1"/>
  <c r="O217" i="12"/>
  <c r="Q217" i="12"/>
  <c r="Q216" i="12" s="1"/>
  <c r="V217" i="12"/>
  <c r="V216" i="12" s="1"/>
  <c r="G219" i="12"/>
  <c r="I219" i="12"/>
  <c r="K219" i="12"/>
  <c r="M219" i="12"/>
  <c r="O219" i="12"/>
  <c r="Q219" i="12"/>
  <c r="V219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O216" i="12" s="1"/>
  <c r="Q222" i="12"/>
  <c r="V222" i="12"/>
  <c r="G224" i="12"/>
  <c r="M224" i="12" s="1"/>
  <c r="I224" i="12"/>
  <c r="K224" i="12"/>
  <c r="O224" i="12"/>
  <c r="Q224" i="12"/>
  <c r="V224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2" i="12"/>
  <c r="G231" i="12" s="1"/>
  <c r="I232" i="12"/>
  <c r="I231" i="12" s="1"/>
  <c r="K232" i="12"/>
  <c r="O232" i="12"/>
  <c r="O231" i="12" s="1"/>
  <c r="Q232" i="12"/>
  <c r="Q231" i="12" s="1"/>
  <c r="V232" i="12"/>
  <c r="G233" i="12"/>
  <c r="M233" i="12" s="1"/>
  <c r="I233" i="12"/>
  <c r="K233" i="12"/>
  <c r="K231" i="12" s="1"/>
  <c r="O233" i="12"/>
  <c r="Q233" i="12"/>
  <c r="V233" i="12"/>
  <c r="V231" i="12" s="1"/>
  <c r="G234" i="12"/>
  <c r="I234" i="12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40" i="12"/>
  <c r="G239" i="12" s="1"/>
  <c r="I240" i="12"/>
  <c r="K240" i="12"/>
  <c r="M240" i="12"/>
  <c r="O240" i="12"/>
  <c r="O239" i="12" s="1"/>
  <c r="Q240" i="12"/>
  <c r="V240" i="12"/>
  <c r="G241" i="12"/>
  <c r="M241" i="12" s="1"/>
  <c r="I241" i="12"/>
  <c r="I239" i="12" s="1"/>
  <c r="K241" i="12"/>
  <c r="O241" i="12"/>
  <c r="Q241" i="12"/>
  <c r="Q239" i="12" s="1"/>
  <c r="V241" i="12"/>
  <c r="G242" i="12"/>
  <c r="M242" i="12" s="1"/>
  <c r="I242" i="12"/>
  <c r="K242" i="12"/>
  <c r="O242" i="12"/>
  <c r="Q242" i="12"/>
  <c r="V242" i="12"/>
  <c r="G243" i="12"/>
  <c r="I243" i="12"/>
  <c r="K243" i="12"/>
  <c r="K239" i="12" s="1"/>
  <c r="M243" i="12"/>
  <c r="O243" i="12"/>
  <c r="Q243" i="12"/>
  <c r="V243" i="12"/>
  <c r="V239" i="12" s="1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I248" i="12"/>
  <c r="K248" i="12"/>
  <c r="M248" i="12"/>
  <c r="O248" i="12"/>
  <c r="Q248" i="12"/>
  <c r="V248" i="12"/>
  <c r="G249" i="12"/>
  <c r="I249" i="12"/>
  <c r="K249" i="12"/>
  <c r="M249" i="12"/>
  <c r="O249" i="12"/>
  <c r="Q249" i="12"/>
  <c r="V249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I262" i="12"/>
  <c r="K262" i="12"/>
  <c r="M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I267" i="12"/>
  <c r="K267" i="12"/>
  <c r="M267" i="12"/>
  <c r="O267" i="12"/>
  <c r="Q267" i="12"/>
  <c r="V267" i="12"/>
  <c r="G269" i="12"/>
  <c r="G270" i="12"/>
  <c r="M270" i="12" s="1"/>
  <c r="I270" i="12"/>
  <c r="I269" i="12" s="1"/>
  <c r="K270" i="12"/>
  <c r="K269" i="12" s="1"/>
  <c r="O270" i="12"/>
  <c r="Q270" i="12"/>
  <c r="Q269" i="12" s="1"/>
  <c r="V270" i="12"/>
  <c r="V269" i="12" s="1"/>
  <c r="G271" i="12"/>
  <c r="I271" i="12"/>
  <c r="K271" i="12"/>
  <c r="M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O269" i="12" s="1"/>
  <c r="Q273" i="12"/>
  <c r="V273" i="12"/>
  <c r="G275" i="12"/>
  <c r="I275" i="12"/>
  <c r="O275" i="12"/>
  <c r="Q275" i="12"/>
  <c r="G276" i="12"/>
  <c r="I276" i="12"/>
  <c r="K276" i="12"/>
  <c r="K275" i="12" s="1"/>
  <c r="M276" i="12"/>
  <c r="M275" i="12" s="1"/>
  <c r="O276" i="12"/>
  <c r="Q276" i="12"/>
  <c r="V276" i="12"/>
  <c r="V275" i="12" s="1"/>
  <c r="G279" i="12"/>
  <c r="G278" i="12" s="1"/>
  <c r="I279" i="12"/>
  <c r="I278" i="12" s="1"/>
  <c r="K279" i="12"/>
  <c r="O279" i="12"/>
  <c r="O278" i="12" s="1"/>
  <c r="Q279" i="12"/>
  <c r="Q278" i="12" s="1"/>
  <c r="V279" i="12"/>
  <c r="G280" i="12"/>
  <c r="M280" i="12" s="1"/>
  <c r="I280" i="12"/>
  <c r="K280" i="12"/>
  <c r="K278" i="12" s="1"/>
  <c r="O280" i="12"/>
  <c r="Q280" i="12"/>
  <c r="V280" i="12"/>
  <c r="V278" i="12" s="1"/>
  <c r="AE282" i="12"/>
  <c r="I20" i="1"/>
  <c r="I19" i="1"/>
  <c r="I18" i="1"/>
  <c r="F42" i="1"/>
  <c r="G23" i="1" s="1"/>
  <c r="G42" i="1"/>
  <c r="G25" i="1" s="1"/>
  <c r="A25" i="1" s="1"/>
  <c r="A26" i="1" s="1"/>
  <c r="G26" i="1" s="1"/>
  <c r="H40" i="1"/>
  <c r="I40" i="1" s="1"/>
  <c r="H39" i="1"/>
  <c r="H42" i="1" s="1"/>
  <c r="I17" i="1" l="1"/>
  <c r="I21" i="1" s="1"/>
  <c r="I65" i="1"/>
  <c r="J55" i="1" s="1"/>
  <c r="A23" i="1"/>
  <c r="A24" i="1" s="1"/>
  <c r="G24" i="1" s="1"/>
  <c r="A27" i="1" s="1"/>
  <c r="A29" i="1" s="1"/>
  <c r="G29" i="1" s="1"/>
  <c r="G27" i="1" s="1"/>
  <c r="G28" i="1"/>
  <c r="M216" i="12"/>
  <c r="M143" i="12"/>
  <c r="M269" i="12"/>
  <c r="M239" i="12"/>
  <c r="M184" i="12"/>
  <c r="M84" i="12"/>
  <c r="M8" i="12"/>
  <c r="M279" i="12"/>
  <c r="M278" i="12" s="1"/>
  <c r="M232" i="12"/>
  <c r="M231" i="12" s="1"/>
  <c r="M151" i="12"/>
  <c r="M150" i="12" s="1"/>
  <c r="M116" i="12"/>
  <c r="M115" i="12" s="1"/>
  <c r="M94" i="12"/>
  <c r="M93" i="12" s="1"/>
  <c r="M11" i="12"/>
  <c r="AF282" i="12"/>
  <c r="I39" i="1"/>
  <c r="I42" i="1" s="1"/>
  <c r="J28" i="1"/>
  <c r="J26" i="1"/>
  <c r="G38" i="1"/>
  <c r="F38" i="1"/>
  <c r="H32" i="1"/>
  <c r="J23" i="1"/>
  <c r="J24" i="1"/>
  <c r="J25" i="1"/>
  <c r="J27" i="1"/>
  <c r="E24" i="1"/>
  <c r="E26" i="1"/>
  <c r="J60" i="1" l="1"/>
  <c r="J52" i="1"/>
  <c r="J59" i="1"/>
  <c r="J58" i="1"/>
  <c r="J50" i="1"/>
  <c r="J51" i="1"/>
  <c r="J62" i="1"/>
  <c r="J54" i="1"/>
  <c r="J56" i="1"/>
  <c r="J57" i="1"/>
  <c r="J63" i="1"/>
  <c r="J49" i="1"/>
  <c r="J64" i="1"/>
  <c r="J61" i="1"/>
  <c r="J53" i="1"/>
  <c r="J39" i="1"/>
  <c r="J42" i="1" s="1"/>
  <c r="J40" i="1"/>
  <c r="J41" i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<sst xmlns="http://schemas.openxmlformats.org/spreadsheetml/2006/main" count="1483" uniqueCount="537">
  <si>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</si>
  <si>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</si>
  <si>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</si>
  <si>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</si>
  <si>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</si>
  <si>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</si>
  <si>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</si>
  <si>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</si>
  <si>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</si>
  <si>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</si>
  <si>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</si>
  <si>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</si>
  <si>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</si>
  <si>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</si>
  <si>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</si>
  <si>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</si>
  <si>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</si>
  <si>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</si>
  <si>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</si>
  <si>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</si>
  <si>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</si>
  <si>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</si>
  <si>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</si>
  <si>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</si>
  <si>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</si>
  <si>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</si>
  <si>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</si>
  <si>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</si>
  <si>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</si>
  <si>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</si>
  <si>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</si>
  <si>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</si>
  <si>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</si>
  <si>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</si>
  <si>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</si>
  <si>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</si>
  <si>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</si>
  <si>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</si>
  <si>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</si>
  <si>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</si>
  <si>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</si>
  <si>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</si>
  <si>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</si>
  <si>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</si>
  <si>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Zdravotechnika</t>
  </si>
  <si>
    <t>01</t>
  </si>
  <si>
    <t>ZTI</t>
  </si>
  <si>
    <t>Objekt:</t>
  </si>
  <si>
    <t>Rozpočet:</t>
  </si>
  <si>
    <t>ZM18/01</t>
  </si>
  <si>
    <t>Vinařství Buštík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</si>
  <si>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</si>
  <si>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</si>
  <si>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</si>
  <si>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</si>
  <si>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</si>
  <si>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</si>
  <si>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</si>
  <si>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</si>
  <si>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</si>
  <si>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</si>
  <si>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</si>
  <si>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804</t>
  </si>
  <si>
    <t>Plynovodní přípojka</t>
  </si>
  <si>
    <t>87</t>
  </si>
  <si>
    <t>Potrubí z trub z plastických hmot</t>
  </si>
  <si>
    <t>89</t>
  </si>
  <si>
    <t>Ostatní konstrukce na trubním vedení</t>
  </si>
  <si>
    <t>9</t>
  </si>
  <si>
    <t>Ostatní konstrukce, bourání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</si>
  <si>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</si>
  <si>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</si>
  <si>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</si>
  <si>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</si>
  <si>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</si>
  <si>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</si>
  <si>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</si>
  <si>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Vnitřní plynovod</t>
  </si>
  <si>
    <t>724</t>
  </si>
  <si>
    <t>Strojní vybavení</t>
  </si>
  <si>
    <t>725</t>
  </si>
  <si>
    <t>Zařizovací předměty</t>
  </si>
  <si>
    <t>726</t>
  </si>
  <si>
    <t>Instalační prefabrikáty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</si>
  <si>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</si>
  <si>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</si>
  <si>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</si>
  <si>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</si>
  <si>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</si>
  <si>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</si>
  <si>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</si>
  <si>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</si>
  <si>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</si>
  <si>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</si>
  <si>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</si>
  <si>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</si>
  <si>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</si>
  <si>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</si>
  <si>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</si>
  <si>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</si>
  <si>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</si>
  <si>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</si>
  <si>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</si>
  <si>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</si>
  <si>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</si>
  <si>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</si>
  <si>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</si>
  <si>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</si>
  <si>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</si>
  <si>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</si>
  <si>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</si>
  <si>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</si>
  <si>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</si>
  <si>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</si>
  <si>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</si>
  <si>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</si>
  <si>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</si>
  <si>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</si>
  <si>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</si>
  <si>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18/ I</t>
  </si>
  <si>
    <t>POL1_</t>
  </si>
  <si>
    <t>Příplatek k cenám hloubených vykopávek za ztížení vykopávky v blízkosti podzemního vedení nebo výbušnin pro jakoukoliv třídu horniny.</t>
  </si>
  <si>
    <t>SPI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</si>
  <si>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</si>
  <si>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</si>
  <si>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</si>
  <si>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vodom.šachta : 1,5*1,2*1,8</t>
  </si>
  <si>
    <t>VV</t>
  </si>
  <si>
    <t>akumul.nádrž : 3,14*2,5*2,5/4*2,2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</si>
  <si>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</si>
  <si>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</si>
  <si>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</si>
  <si>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vnitřní kanalizaci : 72,0*0,7*0,93</t>
  </si>
  <si>
    <t>přípojka plynu : 4,2*0,6*1,15</t>
  </si>
  <si>
    <t>132201119R00</t>
  </si>
  <si>
    <t xml:space="preserve">Hloubení rýh šířky do 60 cm příplatek za lepivost, v hornině 3,  </t>
  </si>
  <si>
    <t>50% : 49,77*0,5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</si>
  <si>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</si>
  <si>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</si>
  <si>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</si>
  <si>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přípojka kanalizace : 4,4*0,8*3,0</t>
  </si>
  <si>
    <t>přípojka vody : 4,2*0,8*1,6</t>
  </si>
  <si>
    <t>132201219R00</t>
  </si>
  <si>
    <t xml:space="preserve">Hloubení rýh šířky přes 60 do 200 cm příplatek za lepivost, v hornině 3,  </t>
  </si>
  <si>
    <t>50% : 15,936*0,5</t>
  </si>
  <si>
    <t>139601102R00</t>
  </si>
  <si>
    <t>Ruční výkop jam, rýh a šachet v hornině 3</t>
  </si>
  <si>
    <t>s přehozením na vzdálenost do 5 m nebo s naložením na ruční dopravní prostředek</t>
  </si>
  <si>
    <t>dočištění výkopu, mont.prostor pro navrtávku : 1,0+1,0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</si>
  <si>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</si>
  <si>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</si>
  <si>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</si>
  <si>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</si>
  <si>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přípojka kanalizace : 4,4*2*3,0</t>
  </si>
  <si>
    <t>přípojka vody : 4,2*2*1,6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</si>
  <si>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</si>
  <si>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</si>
  <si>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</si>
  <si>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</si>
  <si>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</si>
  <si>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</si>
  <si>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14,03375+49,77+15,936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</si>
  <si>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</si>
  <si>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</si>
  <si>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</si>
  <si>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162201102R00</t>
  </si>
  <si>
    <t>Vodorovné přemístění výkopku z horniny 1 až 4, na vzdálenost přes 20  do 50 m</t>
  </si>
  <si>
    <t>po suchu, bez ohledu na druh dopravního prostředku, bez naložení výkopku, avšak se složením bez rozhrnutí,</t>
  </si>
  <si>
    <t>vyhloubeno : 14,03375+49,77+15,936+2,0</t>
  </si>
  <si>
    <t>zp.zásypy, obsypy : -38,218-5,01128</t>
  </si>
  <si>
    <t>167101101R00</t>
  </si>
  <si>
    <t>Nakládání, skládání, překládání neulehlého výkopku nakládání výkopku_x000D_
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</si>
  <si>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</si>
  <si>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</si>
  <si>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</si>
  <si>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přípojka kanalizace : 4,4*0,8*(3,0-0,1-0,45)</t>
  </si>
  <si>
    <t>přípojka vody : 4,2*0,8*(1,6-0,1-0,3)</t>
  </si>
  <si>
    <t>ležatá vnitřní kanalizace : 72,0*0,7*(0,93-0,1-0,4)</t>
  </si>
  <si>
    <t>přípojka plynu : 4,2*0,6*(1,15-0,1-0,3)</t>
  </si>
  <si>
    <t>mont.jámy : 2,0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</si>
  <si>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</si>
  <si>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</si>
  <si>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</si>
  <si>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přípojka kanalizace : 4,4*0,8*0,45</t>
  </si>
  <si>
    <t>přípojka vody : 4,2*0,8*0,3</t>
  </si>
  <si>
    <t>ležatá vnitřní kanalizace : 72,0*0,7*0,4</t>
  </si>
  <si>
    <t>přípojka plynu : 4,2*0,6*0,3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</si>
  <si>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</si>
  <si>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</si>
  <si>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</si>
  <si>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-1,2*0,9*1,5</t>
  </si>
  <si>
    <t>-3,14*2,15*2,15/4*2,04</t>
  </si>
  <si>
    <t>175101209R00</t>
  </si>
  <si>
    <t>Obsyp objektů příplatek k ceně_x000D_
 za prohození sypaniny</t>
  </si>
  <si>
    <t>460400051RT1</t>
  </si>
  <si>
    <t>Pažení jam půdorysu do 10 m2, hloubky do.2 m, jáma půdorysu do 6 m2, hl. 1,5 m</t>
  </si>
  <si>
    <t>kus</t>
  </si>
  <si>
    <t>460400052RT1</t>
  </si>
  <si>
    <t>Pažení jam půdorysu do 10 m2, hloubky 2-4 m, jáma půdorysu do 6 m2, hl. 3 m</t>
  </si>
  <si>
    <t>460400151RT1</t>
  </si>
  <si>
    <t>Odstranění pažení z jámy do 10 m2, hloubky do 2 m, jáma půdorysu do 6 m2, hl. 1,5 m</t>
  </si>
  <si>
    <t>460400152RT1</t>
  </si>
  <si>
    <t>Odstranění pažení z jámy do 10 m2, hloubky do 4 m, jáma půdorysu do 6 m2, hl. 3 m</t>
  </si>
  <si>
    <t>213150020RAA</t>
  </si>
  <si>
    <t>Vsakovací nádrže z plastových bloků vsakovací nádrž pro bytový dům, plocha střechy 400 m2, zpevněná plocha 200 m2</t>
  </si>
  <si>
    <t>soubor</t>
  </si>
  <si>
    <t>AP-HSV</t>
  </si>
  <si>
    <t>POL2_</t>
  </si>
  <si>
    <t>Vyhloubení jámy s urovnáním dna do předepsaného profilu a spádu, s případným nutným přemístěním ve výkopišti. Svislé přemístění výkopku. Uložení části výkopku na přilehlém terénu na vzdálenost do 3 m od okraje jámy Odvoz přebytku zeminy do 6 km se složením, bez rozhrnutí. Lože ze štěrkodrtě frakce do 63 mm tl. 100 mm. Montáž vsakovacích plastových bloků. Rozprostření geotextilie. Osazení filtrační šachty. Zpětný zásyp vykopanou zemonou s uložením výkopku po vrstvách, se zhutněním. Dodávka vsakovacích bloků, odvětrávací hlavice, geotextilie a filtrační šachty.</t>
  </si>
  <si>
    <t>Bez poplatku za skládku.</t>
  </si>
  <si>
    <t>451572111RK1</t>
  </si>
  <si>
    <t>Lože pod potrubí, stoky a drobné objekty z kameniva drobného těženého 0÷4 mm</t>
  </si>
  <si>
    <t>827-1</t>
  </si>
  <si>
    <t>v otevřeném výkopu,</t>
  </si>
  <si>
    <t>přípojka kanalizace : 4,4*0,8*0,1</t>
  </si>
  <si>
    <t>přípojka vody : 4,2*0,8*0,1</t>
  </si>
  <si>
    <t>ležatá vnitřní kanalizace : 72,0*0,7*0,1</t>
  </si>
  <si>
    <t>přípojka plynu : 4,2*0,6*0,1</t>
  </si>
  <si>
    <t>899731112R00</t>
  </si>
  <si>
    <t>Signalizační vodič CYY, 2,5 mm2</t>
  </si>
  <si>
    <t>m</t>
  </si>
  <si>
    <t>460490012RT1</t>
  </si>
  <si>
    <t>Fólie výstražná z PVC, šířka 33 cm, fólie PVC šířka 33 cm</t>
  </si>
  <si>
    <t>900      RT3</t>
  </si>
  <si>
    <t>HZS, Práce v tarifní třídě 6</t>
  </si>
  <si>
    <t>h</t>
  </si>
  <si>
    <t>nezměřitelné pomocné práce při montáži plyn.přípojky : 8,0</t>
  </si>
  <si>
    <t>R804-01</t>
  </si>
  <si>
    <t>Revize plynu</t>
  </si>
  <si>
    <t>kpl.</t>
  </si>
  <si>
    <t>Vlastní</t>
  </si>
  <si>
    <t>Indiv</t>
  </si>
  <si>
    <t>841220010RAD</t>
  </si>
  <si>
    <t>Plynovodní přípojky z trub PE D 32 mm, délky 5 m, napojení na řád D 160 mm</t>
  </si>
  <si>
    <t>005241020P</t>
  </si>
  <si>
    <t>Geodetické zaměření plynové přípojky</t>
  </si>
  <si>
    <t>Soubor</t>
  </si>
  <si>
    <t>POL99_8</t>
  </si>
  <si>
    <t>871161121R00</t>
  </si>
  <si>
    <t>Montáž potrubí z plastických hmot z tlakových trubek polyetylenových, vnějšího průměru 32 mm</t>
  </si>
  <si>
    <t>871313121R00</t>
  </si>
  <si>
    <t>Montáž potrubí z trub z plastů těsněných gumovým kroužkem  DN 150 mm</t>
  </si>
  <si>
    <t>v otevřeném výkopu ve sklonu do 20 %,</t>
  </si>
  <si>
    <t>877313123R00</t>
  </si>
  <si>
    <t>Montáž tvarovek na potrubí z trub z plastů těsněných gumovým kroužkem jednoosých DN 150 mm</t>
  </si>
  <si>
    <t>879172199R00</t>
  </si>
  <si>
    <t>Příplatky za montáž vodovodních přípojek , DN 32-80 mm</t>
  </si>
  <si>
    <t>892571111R00</t>
  </si>
  <si>
    <t>Zkoušky těsnosti kanalizačního potrubí zkouška těsnosti kanalizačního potrubí vodou_x000D_
 do DN 200 mm</t>
  </si>
  <si>
    <t>vodou nebo vzduchem,</t>
  </si>
  <si>
    <t>nezměřitelné pomocné práce při montáži vod.přípojky : 8,0</t>
  </si>
  <si>
    <t>28611150.AR</t>
  </si>
  <si>
    <t>trubka plastová kanalizační PVC; hladká, s hrdlem; Sn 4 kN/m2; D = 160,0 mm; s = 4,00 mm; l = 500,0 mm</t>
  </si>
  <si>
    <t>SPCM</t>
  </si>
  <si>
    <t>POL3_</t>
  </si>
  <si>
    <t>+1,5% : 1*1,015</t>
  </si>
  <si>
    <t>28611151.AR</t>
  </si>
  <si>
    <t>trubka plastová kanalizační PVC; hladká, s hrdlem; Sn 4 kN/m2; D = 160,0 mm; s = 4,00 mm; l = 1000,0 mm</t>
  </si>
  <si>
    <t>+1,5% : 4*1,015</t>
  </si>
  <si>
    <t>286135194R</t>
  </si>
  <si>
    <t>trubka plastová vodovodní hladká; PE 100RC; SDR 11,0; PN 16; D = 35,4 mm; l = 100000,0 mm</t>
  </si>
  <si>
    <t>+1,5% : 4,2*1,015</t>
  </si>
  <si>
    <t>28651660.AR</t>
  </si>
  <si>
    <t>koleno PVC; 15,0 °; D = 160,0 mm; s 1 hrdlem</t>
  </si>
  <si>
    <t>+1,5% : 2*1,015</t>
  </si>
  <si>
    <t>28651661.AR</t>
  </si>
  <si>
    <t>koleno PVC; 30,0 °; D = 160,0 mm; s 1 hrdlem</t>
  </si>
  <si>
    <t>891173111R00</t>
  </si>
  <si>
    <t>Montáž vodovodních armatur na potrubí ventilů hlavních pro přípojky, DN 32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</si>
  <si>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</si>
  <si>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</si>
  <si>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</si>
  <si>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</si>
  <si>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</si>
  <si>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</si>
  <si>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892916111R00</t>
  </si>
  <si>
    <t>Zkoušky těsnosti kanalizačního potrubí utěsnění přípojek při zkoušce kanalizačního potrubí_x000D_
 DN přípojek do 200 mm</t>
  </si>
  <si>
    <t>sada</t>
  </si>
  <si>
    <t>893152111R00</t>
  </si>
  <si>
    <t>Montáž šachty vodoměrné a revizní plastové hranaté</t>
  </si>
  <si>
    <t>801-1</t>
  </si>
  <si>
    <t>894432112R00</t>
  </si>
  <si>
    <t>Osazení plastových šachet revizních průměr 425 mm</t>
  </si>
  <si>
    <t>899721112R00</t>
  </si>
  <si>
    <t>Výstražné fólie výstražná fólie pro vodovod, šířka 30 cm</t>
  </si>
  <si>
    <t>899731111R00</t>
  </si>
  <si>
    <t>Signalizační vodič CYY, 1,5 mm2</t>
  </si>
  <si>
    <t>722219191R00</t>
  </si>
  <si>
    <t>Montáž vodovodních armatur přirubových souprav zemních</t>
  </si>
  <si>
    <t>800-721</t>
  </si>
  <si>
    <t>230191005R00</t>
  </si>
  <si>
    <t>Uložení chráničky ve výkopu PE 50x3,0mm</t>
  </si>
  <si>
    <t>386941115AKM</t>
  </si>
  <si>
    <t>Montáž akumulační nádrže - dopojení</t>
  </si>
  <si>
    <t>722268123R32</t>
  </si>
  <si>
    <t>Sestava Hawle se šroub.kohouty a zpět.kl. DN32</t>
  </si>
  <si>
    <t>893151199RP</t>
  </si>
  <si>
    <t>Montáž šachty plastové kruhové</t>
  </si>
  <si>
    <t>909      R01</t>
  </si>
  <si>
    <t>Hzs - nezměřitelné pomocné práce</t>
  </si>
  <si>
    <t>hod</t>
  </si>
  <si>
    <t>894431322RAC</t>
  </si>
  <si>
    <t>Šachty plastové plastové šachty z dílců D 425 mm, dno s jedním přítokem s výkyvnými hrdly, D 160 mm, délka šachtové roury 2,00 m, poklop děrovaný litina 40 t</t>
  </si>
  <si>
    <t>dešťová : 1</t>
  </si>
  <si>
    <t>přípojka kanalizace : 1</t>
  </si>
  <si>
    <t>28697266R</t>
  </si>
  <si>
    <t>šachta vodovodní tvar obdélníkový, s průchodkami; materiál PP+PE; samonosná; l = 1200,0 mm; š = 900 mm; h = 1 500,0 mm; poklop pochůzný</t>
  </si>
  <si>
    <t>28697977AS</t>
  </si>
  <si>
    <t>Nádrž akumulační samonosná 6700 l pochozí</t>
  </si>
  <si>
    <t>286981003150AS</t>
  </si>
  <si>
    <t>Filtr pro dešť. vodu D150, 1018x243x485 , 16,9 l/s</t>
  </si>
  <si>
    <t>3457114701R</t>
  </si>
  <si>
    <t>trubka kabelová ohebná dvouplášťová korugovaná chránička; vnější plášť z HDPE, vnitřní z LDPE; vnější pr.= 50,0 mm; vnitřní pr.= 41,0 mm; mezní hodnota zatížení 450 N/5 cm; teplot.rozsah -45 až 60 °C; stupeň hořlavosti A1; mat. bezhalogenový; IP 40, při použití těsnicího kroužku IP 67</t>
  </si>
  <si>
    <t>42273310R</t>
  </si>
  <si>
    <t>pas navrtávací tvárná litina; provedení univerzální, se závitovým výstupem; PN 16; DN potrubí 50 mm; závit 5/4"; pro typ potrubí litina, ocel, azbestocementové</t>
  </si>
  <si>
    <t>42291010R</t>
  </si>
  <si>
    <t>souprava zemní tuhá pro vodu; DN 50; šoupátková; krycí hloubka 1,5 m</t>
  </si>
  <si>
    <t>171156621200R</t>
  </si>
  <si>
    <t>Jeřáb mobil. na autopodvozku  AD 40 (T815)</t>
  </si>
  <si>
    <t>Sh</t>
  </si>
  <si>
    <t>STROJ</t>
  </si>
  <si>
    <t>POL6_</t>
  </si>
  <si>
    <t>941955001R00</t>
  </si>
  <si>
    <t>Lešení lehké pracovní pomocné pomocné, o výšce lešeňové podlahy do 1,2 m</t>
  </si>
  <si>
    <t>800-3</t>
  </si>
  <si>
    <t>974100020RA0</t>
  </si>
  <si>
    <t>Vysekání rýh ve zdivu z cihel rozměr 10x10 cm</t>
  </si>
  <si>
    <t>na jakoukoliv maltu vápennou nebo vápenocementovou. Svislá a vodorovná doprava suti, odvoz do 10 km.</t>
  </si>
  <si>
    <t>998276101R00</t>
  </si>
  <si>
    <t>Přesun hmot pro trubní vedení z trub plastových nebo sklolaminátových v otevřeném výkopu</t>
  </si>
  <si>
    <t>t</t>
  </si>
  <si>
    <t>POL7_</t>
  </si>
  <si>
    <t>vodovodu nebo kanalizace ražené nebo hloubené (827 1.1, 827 1.9, 827 2.1, 827 2.9), drobných objektů</t>
  </si>
  <si>
    <t>721176222R00</t>
  </si>
  <si>
    <t>Potrubí z plastových trub polyvinylchloridové (PVC), svodné (ležaté) v zemi, D 110 mm, s 3,2 mm, DN 100</t>
  </si>
  <si>
    <t>721176223R00</t>
  </si>
  <si>
    <t>Potrubí z plastových trub polyvinylchloridové (PVC), svodné (ležaté) v zemi, D 125 mm, s 3,2 mm, DN 125</t>
  </si>
  <si>
    <t>721176224R00</t>
  </si>
  <si>
    <t>Potrubí z plastových trub polyvinylchloridové (PVC), svodné (ležaté) v zemi, D 160 mm, s 4,0 mm, DN 150</t>
  </si>
  <si>
    <t>721178103R00</t>
  </si>
  <si>
    <t>Potrubí z plastových trub odhlučněné polypropylenové vícevrstvé, připojovací, D 50 mm, s 2,0 mm, DN 50, SN 4,0 kN/m2</t>
  </si>
  <si>
    <t>včetně tvarovek, objímek a vložek pro tlumení hluku, popř. elektrospojek. Bez zednických výpomocí.</t>
  </si>
  <si>
    <t>721178104R00</t>
  </si>
  <si>
    <t>Potrubí z plastových trub odhlučněné polypropylenové vícevrstvé, připojovací, D 75 mm, s 2,6 mm, DN 70, SN 4,0 kN/m2</t>
  </si>
  <si>
    <t>721178116R00</t>
  </si>
  <si>
    <t>Potrubí z plastových trub odhlučněné polypropylenové vícevrstvé, odpadní (svislé), D 110 mm, s 3,6 mm, DN 100, SN 4,0 kN/m2</t>
  </si>
  <si>
    <t>721178126R00</t>
  </si>
  <si>
    <t>čisticí kus pro svislé potrubí, vícevrstvé, D 110 mm, DN 100</t>
  </si>
  <si>
    <t>721194104R00</t>
  </si>
  <si>
    <t>Zřízení přípojek na potrubí D 40 mm, materiál ve specifikaci</t>
  </si>
  <si>
    <t>vyvedení a upevnění odpadních výpustek,</t>
  </si>
  <si>
    <t>U2 : 10</t>
  </si>
  <si>
    <t>721194105R00</t>
  </si>
  <si>
    <t>Zřízení přípojek na potrubí D 50 mm, materiál ve specifikaci</t>
  </si>
  <si>
    <t>SV : 7</t>
  </si>
  <si>
    <t>D : 7</t>
  </si>
  <si>
    <t>721194107R00</t>
  </si>
  <si>
    <t>Zřízení přípojek na potrubí D 75 mm, materiál ve specifikaci</t>
  </si>
  <si>
    <t>VP : 1</t>
  </si>
  <si>
    <t>721194109R00</t>
  </si>
  <si>
    <t>Zřízení přípojek na potrubí D 110  mm, materiál ve specifikaci</t>
  </si>
  <si>
    <t>K : 10</t>
  </si>
  <si>
    <t>VL : 2</t>
  </si>
  <si>
    <t>geiger : 3</t>
  </si>
  <si>
    <t>721223423RT2</t>
  </si>
  <si>
    <t>Vpusti, zápachové uzávěrky a odtokové žlaby podlahové, D 50, 75, 110 mm, se svislým odtokem, zápachový uzávěr funkční i pří vyschnutí, 123x123mm/115x115mm</t>
  </si>
  <si>
    <t>721242110RT1</t>
  </si>
  <si>
    <t>Lapače střešních splavenin D 110 mm, s otáč.kul.kloubem na odtoku, s košem , se suchou a nezámr.klapkou,čistícím víčkem a vylam.těs. kroužky pro připoj.potrub.svodů D 75, 90,...</t>
  </si>
  <si>
    <t>721273200RT3</t>
  </si>
  <si>
    <t>Ventilační hlavice D 110 mm, souprava z PP</t>
  </si>
  <si>
    <t>721290111R00</t>
  </si>
  <si>
    <t>Zkouška těsnosti kanalizace v objektech vodou, DN 125</t>
  </si>
  <si>
    <t>3+40+29+36+102</t>
  </si>
  <si>
    <t>721290112R00</t>
  </si>
  <si>
    <t>Zkouška těsnosti kanalizace v objektech vodou, DN 200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</si>
  <si>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</si>
  <si>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</si>
  <si>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</si>
  <si>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722172711R00</t>
  </si>
  <si>
    <t>Potrubí z plastických hmot polypropylenové potrubí PP-R, D 20 mm, s 2,8 mm, PN 16, polyfúzně svařované, bez zednických výpomocí</t>
  </si>
  <si>
    <t>722172712R00</t>
  </si>
  <si>
    <t>Potrubí z plastických hmot polypropylenové potrubí PP-R, D 25 mm, s 3,5 mm, PN 16, polyfúzně svařované, bez zednických výpomocí</t>
  </si>
  <si>
    <t>722172713R00</t>
  </si>
  <si>
    <t>Potrubí z plastických hmot polypropylenové potrubí PP-R, D 32 mm, s 4,4 mm, PN 16, polyfúzně svařované, bez zednických výpomocí</t>
  </si>
  <si>
    <t>722172714R00</t>
  </si>
  <si>
    <t>Potrubí z plastických hmot polypropylenové potrubí PP-R, D 40 mm, s 5,5 mm, PN 16, polyfúzně svařované, bez zednických výpomocí</t>
  </si>
  <si>
    <t>722181215RT7</t>
  </si>
  <si>
    <t>Izolace vodovodního potrubí návleková trubice z pěnového polyetylenu, tloušťka stěny 25 mm, d 22 mm</t>
  </si>
  <si>
    <t>722181215RT9</t>
  </si>
  <si>
    <t>Izolace vodovodního potrubí návleková trubice z pěnového polyetylenu, tloušťka stěny 25 mm, d 28 mm</t>
  </si>
  <si>
    <t>722181215RU2</t>
  </si>
  <si>
    <t>Izolace vodovodního potrubí návleková trubice z pěnového polyetylenu, tloušťka stěny 25 mm, d 35 mm</t>
  </si>
  <si>
    <t>722181215RV9</t>
  </si>
  <si>
    <t>Izolace vodovodního potrubí návleková trubice z pěnového polyetylenu, tloušťka stěny 25 mm, d 40 mm</t>
  </si>
  <si>
    <t>722190401R00</t>
  </si>
  <si>
    <t>Přípojky ke strojům a zařízením vyvedení a připojení výpustek, DN 15</t>
  </si>
  <si>
    <t>U2 : 10*2</t>
  </si>
  <si>
    <t>SV : 7*2</t>
  </si>
  <si>
    <t>D : 7*2</t>
  </si>
  <si>
    <t>722190403R00</t>
  </si>
  <si>
    <t>Přípojky ke strojům a zařízením vyvedení a připojení výpustek, DN 25</t>
  </si>
  <si>
    <t>H : 1</t>
  </si>
  <si>
    <t>722202221R00</t>
  </si>
  <si>
    <t>Armatury k potrubím z plastů nástěnný komplet (dvojnástěnka), vnitřní závit, spoj svařováním, D 20 mm x DN 15</t>
  </si>
  <si>
    <t>722237122R00</t>
  </si>
  <si>
    <t>Armatury závitové se dvěma závity včetně dodávky materiálu kulový kohout, vnitřní-vnitřní závit, DN 20, PN 42, mosaz</t>
  </si>
  <si>
    <t>722237123R00</t>
  </si>
  <si>
    <t>Armatury závitové se dvěma závity včetně dodávky materiálu kulový kohout, vnitřní-vnitřní závit, DN 25, PN 35, mosaz</t>
  </si>
  <si>
    <t>722237124R00</t>
  </si>
  <si>
    <t>Armatury závitové se dvěma závity včetně dodávky materiálu kulový kohout, vnitřní-vnitřní závit, DN 32, PN 35, mosaz</t>
  </si>
  <si>
    <t>722237125R00</t>
  </si>
  <si>
    <t>Armatury závitové se dvěma závity včetně dodávky materiálu kulový kohout, vnitřní-vnitřní závit, DN 40, PN 35, mosaz</t>
  </si>
  <si>
    <t>722237135R00</t>
  </si>
  <si>
    <t>Armatury závitové se dvěma závity včetně dodávky materiálu kulový kohout s vypouštěním, vnitřní-vnitřní závit, DN 40, PN 35, mosaz</t>
  </si>
  <si>
    <t>722254201RT3</t>
  </si>
  <si>
    <t>Požární příslušenství hydrantový systém D 25, box s plnými dveřmi, stálotvará hadice, průměr 25/30</t>
  </si>
  <si>
    <t>722264322R00</t>
  </si>
  <si>
    <t>Vodoměry včetně dodávky materiálu_x000D_
 bytový vodoměr, závitový jednovtokový suchoběžný, DN 15, pro teplotu vody do 30°C, montáž horizontálně i vertikálně, jmenovitý průtok 2,5 m3/hod, PN 10, délka 110 mm</t>
  </si>
  <si>
    <t>722280106R00</t>
  </si>
  <si>
    <t>Tlakové zkoušky vodovodního potrubí do DN 32</t>
  </si>
  <si>
    <t>93+91+42</t>
  </si>
  <si>
    <t>722280107R00</t>
  </si>
  <si>
    <t>Tlakové zkoušky vodovodního potrubí přes DN 32 do DN 40</t>
  </si>
  <si>
    <t>722290234R00</t>
  </si>
  <si>
    <t>Proplach a dezinfekce vodovodního potrubí do DN 80</t>
  </si>
  <si>
    <t>93+91+42+19</t>
  </si>
  <si>
    <t>998722101R00</t>
  </si>
  <si>
    <t>Přesun hmot pro vnitřní vodovod v objektech výšky do 6 m</t>
  </si>
  <si>
    <t>vodorovně do 50 m</t>
  </si>
  <si>
    <t>723120204R00</t>
  </si>
  <si>
    <t>Potrubí z trubek černých závitových svařovaných DN 25</t>
  </si>
  <si>
    <t>bezešvých ČSN 42 0250 a běžných ČSN 42 5710 - jakost 11353.0,</t>
  </si>
  <si>
    <t>723160204R00</t>
  </si>
  <si>
    <t>Přípojky k plynoměrům G 1", bez ochozu</t>
  </si>
  <si>
    <t>včetně uzavíracích armatur, tvarovek, upevňovacího a těsnícího materiálu,</t>
  </si>
  <si>
    <t>723160334R00</t>
  </si>
  <si>
    <t>Rozpěrka přípojky plynoměru G 1"</t>
  </si>
  <si>
    <t>723190204R00</t>
  </si>
  <si>
    <t>Přípojky ke strojům a zařízením přípojky ke strojům a zařízením_x000D_
 DN 25</t>
  </si>
  <si>
    <t>plynovodní z ocelových trubek závitových černých spojovaných na závit, bezešvých, běžných - jakost 11 353.0,</t>
  </si>
  <si>
    <t>723190907R00</t>
  </si>
  <si>
    <t>Opravy plynovodního potrubí doplňkové práce_x000D_
 odvzdušnění a napuštění plynového potrubí</t>
  </si>
  <si>
    <t>723190909R00</t>
  </si>
  <si>
    <t>Opravy plynovodního potrubí doplňkové práce_x000D_
 neúřední tlaková zkouška dosavadního potrubí</t>
  </si>
  <si>
    <t>723239103R00</t>
  </si>
  <si>
    <t>Montáž plynovodních armatur se dvěma závity  , G 1"</t>
  </si>
  <si>
    <t>R723-01</t>
  </si>
  <si>
    <t>42237025.AR</t>
  </si>
  <si>
    <t>kohout kulový F-F vnitřní-vnitřní závit; pro plyn; PN 5; 1 "; ovládání páčka</t>
  </si>
  <si>
    <t>998723101R00</t>
  </si>
  <si>
    <t>Přesun hmot pro vnitřní plynovod v objektech výšky do 6 m</t>
  </si>
  <si>
    <t>732339101R00</t>
  </si>
  <si>
    <t>Nádoby expanzní tlakové Montáž nádob expanzních tlakových o obsahu 12 l</t>
  </si>
  <si>
    <t>800-731</t>
  </si>
  <si>
    <t>732429112R00</t>
  </si>
  <si>
    <t>Čerpadla teplovodní Montáž čerpadel teplovodních oběhových spirálních DN 40</t>
  </si>
  <si>
    <t>422900013969RF</t>
  </si>
  <si>
    <t>Příslušenství k nádobám - průtočná aratura 3/4"</t>
  </si>
  <si>
    <t>KS</t>
  </si>
  <si>
    <t>42610987.AR</t>
  </si>
  <si>
    <t>čerpadlo oběhové horizontální, mokroběžné; závitové připojení, el. regulace výkonu, tepel. izolace; použití pro otopné systémy, v potravinářství, v průmyslu; druh čerpané kapaliny topná, pitná voda, voda-glykol 1:1; průtok Q do 1,95 l/s; sací DN 30 mm; výtlač. DN 30 mm; H max 5,5 m; teplota čerpané kapaliny -20 až 110 °C; stav.délka l = 180 mm; napájecí napětí 230 V; mazání ložisek čerpanou kapalinou</t>
  </si>
  <si>
    <t>RTS 14/ I</t>
  </si>
  <si>
    <t>48466602R</t>
  </si>
  <si>
    <t>nádrž tlaková vertikální s pryžovým vakem, neprůtočná, bez uzavírací a vypouštěcí armatury; pro soustavy TUV; objem 12 l; d nádrže 280 mm; uložení: stojatý; přetlak plynu 4,0 bar; prac. tlak do 10 bar; prac. látka plyn; prac. teplota do 70 °C; připojení G 3/4"; barva modrá</t>
  </si>
  <si>
    <t>998724101R00</t>
  </si>
  <si>
    <t>Přesun hmot pro strojní vybavení v objektech výšky do 6 m</t>
  </si>
  <si>
    <t>725119306R00</t>
  </si>
  <si>
    <t>Klozetové mísy montáž  závěsné</t>
  </si>
  <si>
    <t>725219401R00</t>
  </si>
  <si>
    <t>Umyvadlo montáž na šrouby do zdiva</t>
  </si>
  <si>
    <t>725249102R00</t>
  </si>
  <si>
    <t>Sprchové kabiny a mísy montáž_x000D_
 sprchových mís a vaniček</t>
  </si>
  <si>
    <t>725249103R00</t>
  </si>
  <si>
    <t>Sprchové kabiny a mísy montáž_x000D_
 sprchových koutů</t>
  </si>
  <si>
    <t>725319101R00</t>
  </si>
  <si>
    <t>Dřezy jednoduché montáž_x000D_
 dřezů jednoduchých</t>
  </si>
  <si>
    <t>725339101R00</t>
  </si>
  <si>
    <t>Výlevky diturvitové montáž_x000D_
 diturvitové, bez nádrže a armatur</t>
  </si>
  <si>
    <t>725814101R00</t>
  </si>
  <si>
    <t>Rohové ventily rohový ventil, s filtrem, bez matky, DN 15 x DN 10, mosaz</t>
  </si>
  <si>
    <t>(10+7)*2</t>
  </si>
  <si>
    <t>725829202R00</t>
  </si>
  <si>
    <t>Montáž baterií umyvadlových a dřezových umyvadlové a dřezové nástěnné</t>
  </si>
  <si>
    <t>725829301R00</t>
  </si>
  <si>
    <t>Montáž baterií umyvadlových a dřezových umyvadlové a dřezové stojánkové</t>
  </si>
  <si>
    <t>725849200R00</t>
  </si>
  <si>
    <t>Montáž baterií sprchových nastavitelná výška</t>
  </si>
  <si>
    <t>725860254R00</t>
  </si>
  <si>
    <t>Zápachové uzávěrky (sifony) pro zařizovací předměty zápachová uzávěrka umyvadlová, oválná; chromovaný kov</t>
  </si>
  <si>
    <t>55145001R</t>
  </si>
  <si>
    <t>baterie umyvadlová směšovací; stojánková; ovládání pákové; povrch chrom; v. výtoku 53 mm</t>
  </si>
  <si>
    <t>55145012R</t>
  </si>
  <si>
    <t>baterie dřezová nástěnná; výtok spodní; rozteč 130 až 170 mm; ovládání pákové; povrch chrom; ramínko kulaté ústí, otočné; 300 mm</t>
  </si>
  <si>
    <t>551450380R</t>
  </si>
  <si>
    <t>baterie sprchová nástěnná; rozteč 130 až 170 mm; ovládání pákové; povrch chrom; směšovací</t>
  </si>
  <si>
    <t>55145041R</t>
  </si>
  <si>
    <t>baterie dřezová stojánková; ovládání pákové; povrch chrom; ramínko otočné; 215 mm</t>
  </si>
  <si>
    <t>55145352R</t>
  </si>
  <si>
    <t>kombinace sprchová držák pevný; ruční sprcha d 68 mm; hadice 150 cm; povrch chrom</t>
  </si>
  <si>
    <t>55161596R</t>
  </si>
  <si>
    <t>sifon ke sprchové vaničce; chromovaný</t>
  </si>
  <si>
    <t>551674068R</t>
  </si>
  <si>
    <t>sedátko klozetové s poklopem; plast; antibakteriální; bílé; úchyty ocelové</t>
  </si>
  <si>
    <t>55220115.MR</t>
  </si>
  <si>
    <t>vanička sprchová čtvrtkruh; l = 910,0 mm; š = 910 mm; hl = 185 mm; průměr odpadu 90 mm; akrylátová; bílá; umístění v rohu; samonosná</t>
  </si>
  <si>
    <t>55231355R</t>
  </si>
  <si>
    <t>dřez kuchyňský; jednoduchý; nerez, lesk; š = 380 mm; hl. 380 mm; 162 mm; čtvercový</t>
  </si>
  <si>
    <t>55428102.AR</t>
  </si>
  <si>
    <t>kout sprchový v = 1 850 mm; š = 900 mm; l = 900 mm; čtvrtkruhový; R 500 mm; vstup rohový; š. vstupu 630 mm; výplň bezpečnostní sklo; dezén chinchila</t>
  </si>
  <si>
    <t>64217304R</t>
  </si>
  <si>
    <t>umyvadlo š = 500 mm; hl. 410 mm; diturvit; s otvorem pro baterii; s přepadem; bílá</t>
  </si>
  <si>
    <t>64240062R</t>
  </si>
  <si>
    <t>mísa klozetová diturvit závěsná; h = 360 mm; š = 360 mm; hl. 530 mm; splach. hluboké; sedátko s poklopem; bílá</t>
  </si>
  <si>
    <t>64271102R</t>
  </si>
  <si>
    <t>výlevka závěsná; keramika; bílá; h = 450 mm; š = 425 mm; hl. 500 mm; mřížka plastová; průměr odpadu 102 mm</t>
  </si>
  <si>
    <t>998725101R00</t>
  </si>
  <si>
    <t>Přesun hmot pro zařizovací předměty v objektech výšky do 6 m</t>
  </si>
  <si>
    <t>726211321R00</t>
  </si>
  <si>
    <t>Klozety montážní prvek pro zavěšené WC s nádržkou, pro instalaci suchým procesem do lehkých sádrokartonových příček nebo k instalaci před masivní stěnu, bez soupravy na tlumení hluku, bez ovladacího tlačitka, ovládání zepředu, stavební výška 112 cm</t>
  </si>
  <si>
    <t>726211367R00</t>
  </si>
  <si>
    <t>Bidety, výlevky montážní prvek pro výlevku, pro nástěnou armaturu, pro instalaci suchým procesem do lehkých sádrokartonových příček nebo k instalaci před masivní stěnu, včetně 2 nástěnek DN 15, stavební výška 130 cm</t>
  </si>
  <si>
    <t>551070101R</t>
  </si>
  <si>
    <t>tlačítko ovládací plastové; ovládací síla do 20,0 N; dvoučinné mechanické splachování 3 l/6 l; 247x165x17,5 mm; barva bílá</t>
  </si>
  <si>
    <t>998726121R00</t>
  </si>
  <si>
    <t>Přesun hmot pro předstěnové systémy v objektech výšky do 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</si>
  <si>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</si>
  <si>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</si>
  <si>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</si>
  <si>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</si>
  <si>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005111021R</t>
  </si>
  <si>
    <t>Vytyčení inženýrských sítí</t>
  </si>
  <si>
    <t>005121 R</t>
  </si>
  <si>
    <t>Zařízení staveniště</t>
  </si>
  <si>
    <t>POL99_2</t>
  </si>
  <si>
    <t>SUM</t>
  </si>
  <si>
    <t>END</t>
  </si>
  <si>
    <t>dodávka a montáž potrubí včetně navrtávací objímky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</si>
</sst>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k5C68uwQ/KxuOKXN/SSxjajdbpdboIE6+sYwobHAUAopxkRI3W932i4mUkW0nwPSMcitzUm/FOpNIg09HD6OVA==" saltValue="3HQa8uUU0in7/8DIsOf75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2628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SUMIF(F49:F64,A16,I49:I64)+SUMIF(F49:F64,"PSU",I49:I64)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SUMIF(F49:F64,A17,I49:I64)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SUMIF(F49:F64,A18,I49:I64)</f>
        <v>0</v>
      </c>
      <c r="J18" s="88"/>
    </row>
    <row r="19" spans="1:10" ht="23.25" customHeight="1" x14ac:dyDescent="0.2">
      <c r="A19" s="189" t="s">
        <v>86</v>
      </c>
      <c r="B19" s="57" t="s">
        <v>27</v>
      </c>
      <c r="C19" s="58"/>
      <c r="D19" s="59"/>
      <c r="E19" s="86"/>
      <c r="F19" s="87"/>
      <c r="G19" s="86"/>
      <c r="H19" s="87"/>
      <c r="I19" s="86">
        <f>SUMIF(F49:F64,A19,I49:I64)</f>
        <v>0</v>
      </c>
      <c r="J19" s="88"/>
    </row>
    <row r="20" spans="1:10" ht="23.25" customHeight="1" x14ac:dyDescent="0.2">
      <c r="A20" s="189" t="s">
        <v>87</v>
      </c>
      <c r="B20" s="57" t="s">
        <v>28</v>
      </c>
      <c r="C20" s="58"/>
      <c r="D20" s="59"/>
      <c r="E20" s="86"/>
      <c r="F20" s="87"/>
      <c r="G20" s="86"/>
      <c r="H20" s="87"/>
      <c r="I20" s="86">
        <f>SUMIF(F49:F64,A20,I49:I64)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43199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51</v>
      </c>
      <c r="C39" s="142"/>
      <c r="D39" s="143"/>
      <c r="E39" s="143"/>
      <c r="F39" s="144">
        <f>'01 001 Pol'!AE282</f>
        <v>0</v>
      </c>
      <c r="G39" s="145">
        <f>'01 001 Pol'!AF282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'01 001 Pol'!AE282</f>
        <v>0</v>
      </c>
      <c r="G40" s="152">
        <f>'01 001 Pol'!AF282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'01 001 Pol'!AE282</f>
        <v>0</v>
      </c>
      <c r="G41" s="146">
        <f>'01 001 Pol'!AF282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54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55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56</v>
      </c>
      <c r="C49" s="179" t="s">
        <v>57</v>
      </c>
      <c r="D49" s="180"/>
      <c r="E49" s="180"/>
      <c r="F49" s="185" t="s">
        <v>24</v>
      </c>
      <c r="G49" s="186"/>
      <c r="H49" s="186"/>
      <c r="I49" s="186">
        <f>'01 001 Pol'!G8</f>
        <v>0</v>
      </c>
      <c r="J49" s="183" t="str">
        <f>IF(I65=0,"",I49/I65*100)</f>
        <v/>
      </c>
    </row>
    <row r="50" spans="1:10" ht="25.5" customHeight="1" x14ac:dyDescent="0.2">
      <c r="A50" s="173"/>
      <c r="B50" s="178" t="s">
        <v>58</v>
      </c>
      <c r="C50" s="179" t="s">
        <v>59</v>
      </c>
      <c r="D50" s="180"/>
      <c r="E50" s="180"/>
      <c r="F50" s="185" t="s">
        <v>24</v>
      </c>
      <c r="G50" s="186"/>
      <c r="H50" s="186"/>
      <c r="I50" s="186">
        <f>'01 001 Pol'!G73</f>
        <v>0</v>
      </c>
      <c r="J50" s="183" t="str">
        <f>IF(I65=0,"",I50/I65*100)</f>
        <v/>
      </c>
    </row>
    <row r="51" spans="1:10" ht="25.5" customHeight="1" x14ac:dyDescent="0.2">
      <c r="A51" s="173"/>
      <c r="B51" s="178" t="s">
        <v>60</v>
      </c>
      <c r="C51" s="179" t="s">
        <v>61</v>
      </c>
      <c r="D51" s="180"/>
      <c r="E51" s="180"/>
      <c r="F51" s="185" t="s">
        <v>24</v>
      </c>
      <c r="G51" s="186"/>
      <c r="H51" s="186"/>
      <c r="I51" s="186">
        <f>'01 001 Pol'!G77</f>
        <v>0</v>
      </c>
      <c r="J51" s="183" t="str">
        <f>IF(I65=0,"",I51/I65*100)</f>
        <v/>
      </c>
    </row>
    <row r="52" spans="1:10" ht="25.5" customHeight="1" x14ac:dyDescent="0.2">
      <c r="A52" s="173"/>
      <c r="B52" s="178" t="s">
        <v>62</v>
      </c>
      <c r="C52" s="179" t="s">
        <v>63</v>
      </c>
      <c r="D52" s="180"/>
      <c r="E52" s="180"/>
      <c r="F52" s="185" t="s">
        <v>24</v>
      </c>
      <c r="G52" s="186"/>
      <c r="H52" s="186"/>
      <c r="I52" s="186">
        <f>'01 001 Pol'!G84</f>
        <v>0</v>
      </c>
      <c r="J52" s="183" t="str">
        <f>IF(I65=0,"",I52/I65*100)</f>
        <v/>
      </c>
    </row>
    <row r="53" spans="1:10" ht="25.5" customHeight="1" x14ac:dyDescent="0.2">
      <c r="A53" s="173"/>
      <c r="B53" s="178" t="s">
        <v>64</v>
      </c>
      <c r="C53" s="179" t="s">
        <v>65</v>
      </c>
      <c r="D53" s="180"/>
      <c r="E53" s="180"/>
      <c r="F53" s="185" t="s">
        <v>24</v>
      </c>
      <c r="G53" s="186"/>
      <c r="H53" s="186"/>
      <c r="I53" s="186">
        <f>'01 001 Pol'!G93</f>
        <v>0</v>
      </c>
      <c r="J53" s="183" t="str">
        <f>IF(I65=0,"",I53/I65*100)</f>
        <v/>
      </c>
    </row>
    <row r="54" spans="1:10" ht="25.5" customHeight="1" x14ac:dyDescent="0.2">
      <c r="A54" s="173"/>
      <c r="B54" s="178" t="s">
        <v>66</v>
      </c>
      <c r="C54" s="179" t="s">
        <v>67</v>
      </c>
      <c r="D54" s="180"/>
      <c r="E54" s="180"/>
      <c r="F54" s="185" t="s">
        <v>24</v>
      </c>
      <c r="G54" s="186"/>
      <c r="H54" s="186"/>
      <c r="I54" s="186">
        <f>'01 001 Pol'!G115</f>
        <v>0</v>
      </c>
      <c r="J54" s="183" t="str">
        <f>IF(I65=0,"",I54/I65*100)</f>
        <v/>
      </c>
    </row>
    <row r="55" spans="1:10" ht="25.5" customHeight="1" x14ac:dyDescent="0.2">
      <c r="A55" s="173"/>
      <c r="B55" s="178" t="s">
        <v>68</v>
      </c>
      <c r="C55" s="179" t="s">
        <v>69</v>
      </c>
      <c r="D55" s="180"/>
      <c r="E55" s="180"/>
      <c r="F55" s="185" t="s">
        <v>24</v>
      </c>
      <c r="G55" s="186"/>
      <c r="H55" s="186"/>
      <c r="I55" s="186">
        <f>'01 001 Pol'!G143</f>
        <v>0</v>
      </c>
      <c r="J55" s="183" t="str">
        <f>IF(I65=0,"",I55/I65*100)</f>
        <v/>
      </c>
    </row>
    <row r="56" spans="1:10" ht="25.5" customHeight="1" x14ac:dyDescent="0.2">
      <c r="A56" s="173"/>
      <c r="B56" s="178" t="s">
        <v>70</v>
      </c>
      <c r="C56" s="179" t="s">
        <v>71</v>
      </c>
      <c r="D56" s="180"/>
      <c r="E56" s="180"/>
      <c r="F56" s="185" t="s">
        <v>24</v>
      </c>
      <c r="G56" s="186"/>
      <c r="H56" s="186"/>
      <c r="I56" s="186">
        <f>'01 001 Pol'!G147</f>
        <v>0</v>
      </c>
      <c r="J56" s="183" t="str">
        <f>IF(I65=0,"",I56/I65*100)</f>
        <v/>
      </c>
    </row>
    <row r="57" spans="1:10" ht="25.5" customHeight="1" x14ac:dyDescent="0.2">
      <c r="A57" s="173"/>
      <c r="B57" s="178" t="s">
        <v>72</v>
      </c>
      <c r="C57" s="179" t="s">
        <v>73</v>
      </c>
      <c r="D57" s="180"/>
      <c r="E57" s="180"/>
      <c r="F57" s="185" t="s">
        <v>25</v>
      </c>
      <c r="G57" s="186"/>
      <c r="H57" s="186"/>
      <c r="I57" s="186">
        <f>'01 001 Pol'!G150</f>
        <v>0</v>
      </c>
      <c r="J57" s="183" t="str">
        <f>IF(I65=0,"",I57/I65*100)</f>
        <v/>
      </c>
    </row>
    <row r="58" spans="1:10" ht="25.5" customHeight="1" x14ac:dyDescent="0.2">
      <c r="A58" s="173"/>
      <c r="B58" s="178" t="s">
        <v>74</v>
      </c>
      <c r="C58" s="179" t="s">
        <v>75</v>
      </c>
      <c r="D58" s="180"/>
      <c r="E58" s="180"/>
      <c r="F58" s="185" t="s">
        <v>25</v>
      </c>
      <c r="G58" s="186"/>
      <c r="H58" s="186"/>
      <c r="I58" s="186">
        <f>'01 001 Pol'!G184</f>
        <v>0</v>
      </c>
      <c r="J58" s="183" t="str">
        <f>IF(I65=0,"",I58/I65*100)</f>
        <v/>
      </c>
    </row>
    <row r="59" spans="1:10" ht="25.5" customHeight="1" x14ac:dyDescent="0.2">
      <c r="A59" s="173"/>
      <c r="B59" s="178" t="s">
        <v>76</v>
      </c>
      <c r="C59" s="179" t="s">
        <v>77</v>
      </c>
      <c r="D59" s="180"/>
      <c r="E59" s="180"/>
      <c r="F59" s="185" t="s">
        <v>25</v>
      </c>
      <c r="G59" s="186"/>
      <c r="H59" s="186"/>
      <c r="I59" s="186">
        <f>'01 001 Pol'!G216</f>
        <v>0</v>
      </c>
      <c r="J59" s="183" t="str">
        <f>IF(I65=0,"",I59/I65*100)</f>
        <v/>
      </c>
    </row>
    <row r="60" spans="1:10" ht="25.5" customHeight="1" x14ac:dyDescent="0.2">
      <c r="A60" s="173"/>
      <c r="B60" s="178" t="s">
        <v>78</v>
      </c>
      <c r="C60" s="179" t="s">
        <v>79</v>
      </c>
      <c r="D60" s="180"/>
      <c r="E60" s="180"/>
      <c r="F60" s="185" t="s">
        <v>25</v>
      </c>
      <c r="G60" s="186"/>
      <c r="H60" s="186"/>
      <c r="I60" s="186">
        <f>'01 001 Pol'!G231</f>
        <v>0</v>
      </c>
      <c r="J60" s="183" t="str">
        <f>IF(I65=0,"",I60/I65*100)</f>
        <v/>
      </c>
    </row>
    <row r="61" spans="1:10" ht="25.5" customHeight="1" x14ac:dyDescent="0.2">
      <c r="A61" s="173"/>
      <c r="B61" s="178" t="s">
        <v>80</v>
      </c>
      <c r="C61" s="179" t="s">
        <v>81</v>
      </c>
      <c r="D61" s="180"/>
      <c r="E61" s="180"/>
      <c r="F61" s="185" t="s">
        <v>25</v>
      </c>
      <c r="G61" s="186"/>
      <c r="H61" s="186"/>
      <c r="I61" s="186">
        <f>'01 001 Pol'!G239</f>
        <v>0</v>
      </c>
      <c r="J61" s="183" t="str">
        <f>IF(I65=0,"",I61/I65*100)</f>
        <v/>
      </c>
    </row>
    <row r="62" spans="1:10" ht="25.5" customHeight="1" x14ac:dyDescent="0.2">
      <c r="A62" s="173"/>
      <c r="B62" s="178" t="s">
        <v>82</v>
      </c>
      <c r="C62" s="179" t="s">
        <v>83</v>
      </c>
      <c r="D62" s="180"/>
      <c r="E62" s="180"/>
      <c r="F62" s="185" t="s">
        <v>25</v>
      </c>
      <c r="G62" s="186"/>
      <c r="H62" s="186"/>
      <c r="I62" s="186">
        <f>'01 001 Pol'!G269</f>
        <v>0</v>
      </c>
      <c r="J62" s="183" t="str">
        <f>IF(I65=0,"",I62/I65*100)</f>
        <v/>
      </c>
    </row>
    <row r="63" spans="1:10" ht="25.5" customHeight="1" x14ac:dyDescent="0.2">
      <c r="A63" s="173"/>
      <c r="B63" s="178" t="s">
        <v>84</v>
      </c>
      <c r="C63" s="179" t="s">
        <v>85</v>
      </c>
      <c r="D63" s="180"/>
      <c r="E63" s="180"/>
      <c r="F63" s="185" t="s">
        <v>25</v>
      </c>
      <c r="G63" s="186"/>
      <c r="H63" s="186"/>
      <c r="I63" s="186">
        <f>'01 001 Pol'!G275</f>
        <v>0</v>
      </c>
      <c r="J63" s="183" t="str">
        <f>IF(I65=0,"",I63/I65*100)</f>
        <v/>
      </c>
    </row>
    <row r="64" spans="1:10" ht="25.5" customHeight="1" x14ac:dyDescent="0.2">
      <c r="A64" s="173"/>
      <c r="B64" s="178" t="s">
        <v>86</v>
      </c>
      <c r="C64" s="179" t="s">
        <v>27</v>
      </c>
      <c r="D64" s="180"/>
      <c r="E64" s="180"/>
      <c r="F64" s="185" t="s">
        <v>86</v>
      </c>
      <c r="G64" s="186"/>
      <c r="H64" s="186"/>
      <c r="I64" s="186">
        <f>'01 001 Pol'!G278</f>
        <v>0</v>
      </c>
      <c r="J64" s="183" t="str">
        <f>IF(I65=0,"",I64/I65*100)</f>
        <v/>
      </c>
    </row>
    <row r="65" spans="1:10" ht="25.5" customHeight="1" x14ac:dyDescent="0.2">
      <c r="A65" s="174"/>
      <c r="B65" s="181" t="s">
        <v>1</v>
      </c>
      <c r="C65" s="181"/>
      <c r="D65" s="182"/>
      <c r="E65" s="182"/>
      <c r="F65" s="187"/>
      <c r="G65" s="188"/>
      <c r="H65" s="188"/>
      <c r="I65" s="188">
        <f>SUM(I49:I64)</f>
        <v>0</v>
      </c>
      <c r="J65" s="184">
        <f>SUM(J49:J64)</f>
        <v>0</v>
      </c>
    </row>
    <row r="66" spans="1:10" x14ac:dyDescent="0.2">
      <c r="F66" s="129"/>
      <c r="G66" s="128"/>
      <c r="H66" s="129"/>
      <c r="I66" s="128"/>
      <c r="J66" s="130"/>
    </row>
    <row r="67" spans="1:10" x14ac:dyDescent="0.2">
      <c r="F67" s="129"/>
      <c r="G67" s="128"/>
      <c r="H67" s="129"/>
      <c r="I67" s="128"/>
      <c r="J67" s="130"/>
    </row>
    <row r="68" spans="1:10" x14ac:dyDescent="0.2">
      <c r="F68" s="129"/>
      <c r="G68" s="128"/>
      <c r="H68" s="129"/>
      <c r="I68" s="128"/>
      <c r="J68" s="130"/>
    </row>
  </sheetData>
  <sheetProtection algorithmName="SHA-512" hashValue="Syrg7dexcXjFxhrWjVjXeo6jdStuIManhennpBrzURPer18PM1EyWxB19LojXfkNMwmUZ4kHQ8dN7x8BUjr7CA==" saltValue="q/fk/4zq/bHG7YJAH+l/N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7SsATLrdNXkaiZSuklyaOMJqvnPvBqGlgXgiW8iqhsh+8xV9CF/OkmbSsHP5G5SAegL8bgIpMBE6TF6etP5vzA==" saltValue="OONaSRUMWFuEfmXMCQssG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5BDA9-4CEA-44EF-B4C6-A4A45C2154F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88</v>
      </c>
      <c r="B1" s="191"/>
      <c r="C1" s="191"/>
      <c r="D1" s="191"/>
      <c r="E1" s="191"/>
      <c r="F1" s="191"/>
      <c r="G1" s="191"/>
      <c r="AG1" t="s">
        <v>89</v>
      </c>
    </row>
    <row r="2" spans="1:60" ht="24.95" customHeight="1" x14ac:dyDescent="0.2">
      <c r="A2" s="192" t="s">
        <v>7</v>
      </c>
      <c r="B2" s="77" t="s">
        <v>49</v>
      </c>
      <c r="C2" s="195" t="s">
        <v>50</v>
      </c>
      <c r="D2" s="193"/>
      <c r="E2" s="193"/>
      <c r="F2" s="193"/>
      <c r="G2" s="194"/>
      <c r="AG2" t="s">
        <v>90</v>
      </c>
    </row>
    <row r="3" spans="1:60" ht="24.95" customHeight="1" x14ac:dyDescent="0.2">
      <c r="A3" s="192" t="s">
        <v>8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90</v>
      </c>
      <c r="AG3" t="s">
        <v>91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92</v>
      </c>
    </row>
    <row r="5" spans="1:60" x14ac:dyDescent="0.2">
      <c r="D5" s="190"/>
    </row>
    <row r="6" spans="1:60" ht="38.25" x14ac:dyDescent="0.2">
      <c r="A6" s="202" t="s">
        <v>93</v>
      </c>
      <c r="B6" s="204" t="s">
        <v>94</v>
      </c>
      <c r="C6" s="204" t="s">
        <v>95</v>
      </c>
      <c r="D6" s="203" t="s">
        <v>96</v>
      </c>
      <c r="E6" s="202" t="s">
        <v>97</v>
      </c>
      <c r="F6" s="201" t="s">
        <v>98</v>
      </c>
      <c r="G6" s="202" t="s">
        <v>29</v>
      </c>
      <c r="H6" s="205" t="s">
        <v>30</v>
      </c>
      <c r="I6" s="205" t="s">
        <v>99</v>
      </c>
      <c r="J6" s="205" t="s">
        <v>31</v>
      </c>
      <c r="K6" s="205" t="s">
        <v>100</v>
      </c>
      <c r="L6" s="205" t="s">
        <v>101</v>
      </c>
      <c r="M6" s="205" t="s">
        <v>102</v>
      </c>
      <c r="N6" s="205" t="s">
        <v>103</v>
      </c>
      <c r="O6" s="205" t="s">
        <v>104</v>
      </c>
      <c r="P6" s="205" t="s">
        <v>105</v>
      </c>
      <c r="Q6" s="205" t="s">
        <v>106</v>
      </c>
      <c r="R6" s="205" t="s">
        <v>107</v>
      </c>
      <c r="S6" s="205" t="s">
        <v>108</v>
      </c>
      <c r="T6" s="205" t="s">
        <v>109</v>
      </c>
      <c r="U6" s="205" t="s">
        <v>110</v>
      </c>
      <c r="V6" s="205" t="s">
        <v>111</v>
      </c>
      <c r="W6" s="205" t="s">
        <v>112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19" t="s">
        <v>113</v>
      </c>
      <c r="B8" s="220" t="s">
        <v>56</v>
      </c>
      <c r="C8" s="243" t="s">
        <v>57</v>
      </c>
      <c r="D8" s="221"/>
      <c r="E8" s="222"/>
      <c r="F8" s="223"/>
      <c r="G8" s="223">
        <f>SUMIF(AG9:AG72,"&lt;&gt;NOR",G9:G72)</f>
        <v>0</v>
      </c>
      <c r="H8" s="223"/>
      <c r="I8" s="223">
        <f>SUM(I9:I72)</f>
        <v>0</v>
      </c>
      <c r="J8" s="223"/>
      <c r="K8" s="223">
        <f>SUM(K9:K72)</f>
        <v>0</v>
      </c>
      <c r="L8" s="223"/>
      <c r="M8" s="223">
        <f>SUM(M9:M72)</f>
        <v>0</v>
      </c>
      <c r="N8" s="223"/>
      <c r="O8" s="223">
        <f>SUM(O9:O72)</f>
        <v>40.15</v>
      </c>
      <c r="P8" s="223"/>
      <c r="Q8" s="223">
        <f>SUM(Q9:Q72)</f>
        <v>0</v>
      </c>
      <c r="R8" s="223"/>
      <c r="S8" s="223"/>
      <c r="T8" s="224"/>
      <c r="U8" s="218"/>
      <c r="V8" s="218">
        <f>SUM(V9:V72)</f>
        <v>205.44</v>
      </c>
      <c r="W8" s="218"/>
      <c r="AG8" t="s">
        <v>114</v>
      </c>
    </row>
    <row r="9" spans="1:60" outlineLevel="1" x14ac:dyDescent="0.2">
      <c r="A9" s="225">
        <v>1</v>
      </c>
      <c r="B9" s="226" t="s">
        <v>115</v>
      </c>
      <c r="C9" s="244" t="s">
        <v>116</v>
      </c>
      <c r="D9" s="227" t="s">
        <v>117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118</v>
      </c>
      <c r="S9" s="230" t="s">
        <v>119</v>
      </c>
      <c r="T9" s="231" t="s">
        <v>119</v>
      </c>
      <c r="U9" s="215">
        <v>1.7629999999999999</v>
      </c>
      <c r="V9" s="215">
        <f>ROUND(E9*U9,2)</f>
        <v>1.76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120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45" t="s">
        <v>121</v>
      </c>
      <c r="D10" s="232"/>
      <c r="E10" s="232"/>
      <c r="F10" s="232"/>
      <c r="G10" s="23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122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25">
        <v>2</v>
      </c>
      <c r="B11" s="226" t="s">
        <v>123</v>
      </c>
      <c r="C11" s="244" t="s">
        <v>124</v>
      </c>
      <c r="D11" s="227" t="s">
        <v>117</v>
      </c>
      <c r="E11" s="228">
        <v>14.03375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 t="s">
        <v>118</v>
      </c>
      <c r="S11" s="230" t="s">
        <v>119</v>
      </c>
      <c r="T11" s="231" t="s">
        <v>119</v>
      </c>
      <c r="U11" s="215">
        <v>0.26666000000000001</v>
      </c>
      <c r="V11" s="215">
        <f>ROUND(E11*U11,2)</f>
        <v>3.74</v>
      </c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120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33.75" outlineLevel="1" x14ac:dyDescent="0.2">
      <c r="A12" s="213"/>
      <c r="B12" s="214"/>
      <c r="C12" s="245" t="s">
        <v>125</v>
      </c>
      <c r="D12" s="232"/>
      <c r="E12" s="232"/>
      <c r="F12" s="232"/>
      <c r="G12" s="232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122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33" t="str">
        <f>C12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13"/>
      <c r="B13" s="214"/>
      <c r="C13" s="246" t="s">
        <v>126</v>
      </c>
      <c r="D13" s="216"/>
      <c r="E13" s="217">
        <v>3.24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127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13"/>
      <c r="B14" s="214"/>
      <c r="C14" s="246" t="s">
        <v>128</v>
      </c>
      <c r="D14" s="216"/>
      <c r="E14" s="217">
        <v>10.793749999999999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127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25">
        <v>3</v>
      </c>
      <c r="B15" s="226" t="s">
        <v>129</v>
      </c>
      <c r="C15" s="244" t="s">
        <v>130</v>
      </c>
      <c r="D15" s="227" t="s">
        <v>117</v>
      </c>
      <c r="E15" s="228">
        <v>49.77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 t="s">
        <v>118</v>
      </c>
      <c r="S15" s="230" t="s">
        <v>119</v>
      </c>
      <c r="T15" s="231" t="s">
        <v>119</v>
      </c>
      <c r="U15" s="215">
        <v>0.36499999999999999</v>
      </c>
      <c r="V15" s="215">
        <f>ROUND(E15*U15,2)</f>
        <v>18.170000000000002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120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2.5" outlineLevel="1" x14ac:dyDescent="0.2">
      <c r="A16" s="213"/>
      <c r="B16" s="214"/>
      <c r="C16" s="245" t="s">
        <v>131</v>
      </c>
      <c r="D16" s="232"/>
      <c r="E16" s="232"/>
      <c r="F16" s="232"/>
      <c r="G16" s="232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122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33" t="str">
        <f>C16</f>
        <v>zapažených i nezapažených s urovnáním dna do předepsaného profilu a spádu, s přehozením výkopku na přilehlém terénu na vzdálenost do 3 m od podélné osy rýhy nebo s naložením výkopku na dopravní prostředek.</v>
      </c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13"/>
      <c r="B17" s="214"/>
      <c r="C17" s="246" t="s">
        <v>132</v>
      </c>
      <c r="D17" s="216"/>
      <c r="E17" s="217">
        <v>46.872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127</v>
      </c>
      <c r="AH17" s="206">
        <v>0</v>
      </c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46" t="s">
        <v>133</v>
      </c>
      <c r="D18" s="216"/>
      <c r="E18" s="217">
        <v>2.8980000000000001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127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25">
        <v>4</v>
      </c>
      <c r="B19" s="226" t="s">
        <v>134</v>
      </c>
      <c r="C19" s="244" t="s">
        <v>135</v>
      </c>
      <c r="D19" s="227" t="s">
        <v>117</v>
      </c>
      <c r="E19" s="228">
        <v>24.885000000000002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 t="s">
        <v>118</v>
      </c>
      <c r="S19" s="230" t="s">
        <v>119</v>
      </c>
      <c r="T19" s="231" t="s">
        <v>119</v>
      </c>
      <c r="U19" s="215">
        <v>0.64680000000000004</v>
      </c>
      <c r="V19" s="215">
        <f>ROUND(E19*U19,2)</f>
        <v>16.100000000000001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120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ht="22.5" outlineLevel="1" x14ac:dyDescent="0.2">
      <c r="A20" s="213"/>
      <c r="B20" s="214"/>
      <c r="C20" s="245" t="s">
        <v>131</v>
      </c>
      <c r="D20" s="232"/>
      <c r="E20" s="232"/>
      <c r="F20" s="232"/>
      <c r="G20" s="232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122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33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13"/>
      <c r="B21" s="214"/>
      <c r="C21" s="246" t="s">
        <v>136</v>
      </c>
      <c r="D21" s="216"/>
      <c r="E21" s="217">
        <v>24.885000000000002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127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25">
        <v>5</v>
      </c>
      <c r="B22" s="226" t="s">
        <v>137</v>
      </c>
      <c r="C22" s="244" t="s">
        <v>138</v>
      </c>
      <c r="D22" s="227" t="s">
        <v>117</v>
      </c>
      <c r="E22" s="228">
        <v>15.936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 t="s">
        <v>118</v>
      </c>
      <c r="S22" s="230" t="s">
        <v>119</v>
      </c>
      <c r="T22" s="231" t="s">
        <v>119</v>
      </c>
      <c r="U22" s="215">
        <v>0.36499999999999999</v>
      </c>
      <c r="V22" s="215">
        <f>ROUND(E22*U22,2)</f>
        <v>5.82</v>
      </c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120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ht="33.75" outlineLevel="1" x14ac:dyDescent="0.2">
      <c r="A23" s="213"/>
      <c r="B23" s="214"/>
      <c r="C23" s="245" t="s">
        <v>139</v>
      </c>
      <c r="D23" s="232"/>
      <c r="E23" s="232"/>
      <c r="F23" s="232"/>
      <c r="G23" s="232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122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33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13"/>
      <c r="B24" s="214"/>
      <c r="C24" s="246" t="s">
        <v>140</v>
      </c>
      <c r="D24" s="216"/>
      <c r="E24" s="217">
        <v>10.56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127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46" t="s">
        <v>141</v>
      </c>
      <c r="D25" s="216"/>
      <c r="E25" s="217">
        <v>5.3760000000000003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127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25">
        <v>6</v>
      </c>
      <c r="B26" s="226" t="s">
        <v>142</v>
      </c>
      <c r="C26" s="244" t="s">
        <v>143</v>
      </c>
      <c r="D26" s="227" t="s">
        <v>117</v>
      </c>
      <c r="E26" s="228">
        <v>7.968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 t="s">
        <v>118</v>
      </c>
      <c r="S26" s="230" t="s">
        <v>119</v>
      </c>
      <c r="T26" s="231" t="s">
        <v>119</v>
      </c>
      <c r="U26" s="215">
        <v>8.4000000000000005E-2</v>
      </c>
      <c r="V26" s="215">
        <f>ROUND(E26*U26,2)</f>
        <v>0.67</v>
      </c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120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ht="33.75" outlineLevel="1" x14ac:dyDescent="0.2">
      <c r="A27" s="213"/>
      <c r="B27" s="214"/>
      <c r="C27" s="245" t="s">
        <v>139</v>
      </c>
      <c r="D27" s="232"/>
      <c r="E27" s="232"/>
      <c r="F27" s="232"/>
      <c r="G27" s="232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122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33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13"/>
      <c r="B28" s="214"/>
      <c r="C28" s="246" t="s">
        <v>144</v>
      </c>
      <c r="D28" s="216"/>
      <c r="E28" s="217">
        <v>7.968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127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25">
        <v>7</v>
      </c>
      <c r="B29" s="226" t="s">
        <v>145</v>
      </c>
      <c r="C29" s="244" t="s">
        <v>146</v>
      </c>
      <c r="D29" s="227" t="s">
        <v>117</v>
      </c>
      <c r="E29" s="228">
        <v>2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 t="s">
        <v>118</v>
      </c>
      <c r="S29" s="230" t="s">
        <v>119</v>
      </c>
      <c r="T29" s="231" t="s">
        <v>119</v>
      </c>
      <c r="U29" s="215">
        <v>3.5329999999999999</v>
      </c>
      <c r="V29" s="215">
        <f>ROUND(E29*U29,2)</f>
        <v>7.07</v>
      </c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120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13"/>
      <c r="B30" s="214"/>
      <c r="C30" s="245" t="s">
        <v>147</v>
      </c>
      <c r="D30" s="232"/>
      <c r="E30" s="232"/>
      <c r="F30" s="232"/>
      <c r="G30" s="232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122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13"/>
      <c r="B31" s="214"/>
      <c r="C31" s="246" t="s">
        <v>148</v>
      </c>
      <c r="D31" s="216"/>
      <c r="E31" s="217">
        <v>2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127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22.5" outlineLevel="1" x14ac:dyDescent="0.2">
      <c r="A32" s="225">
        <v>8</v>
      </c>
      <c r="B32" s="226" t="s">
        <v>149</v>
      </c>
      <c r="C32" s="244" t="s">
        <v>150</v>
      </c>
      <c r="D32" s="227" t="s">
        <v>151</v>
      </c>
      <c r="E32" s="228">
        <v>39.840000000000003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9.8999999999999999E-4</v>
      </c>
      <c r="O32" s="230">
        <f>ROUND(E32*N32,2)</f>
        <v>0.04</v>
      </c>
      <c r="P32" s="230">
        <v>0</v>
      </c>
      <c r="Q32" s="230">
        <f>ROUND(E32*P32,2)</f>
        <v>0</v>
      </c>
      <c r="R32" s="230" t="s">
        <v>118</v>
      </c>
      <c r="S32" s="230" t="s">
        <v>119</v>
      </c>
      <c r="T32" s="231" t="s">
        <v>119</v>
      </c>
      <c r="U32" s="215">
        <v>0.23599999999999999</v>
      </c>
      <c r="V32" s="215">
        <f>ROUND(E32*U32,2)</f>
        <v>9.4</v>
      </c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120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45" t="s">
        <v>152</v>
      </c>
      <c r="D33" s="232"/>
      <c r="E33" s="232"/>
      <c r="F33" s="232"/>
      <c r="G33" s="232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122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13"/>
      <c r="B34" s="214"/>
      <c r="C34" s="246" t="s">
        <v>153</v>
      </c>
      <c r="D34" s="216"/>
      <c r="E34" s="217">
        <v>26.4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127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13"/>
      <c r="B35" s="214"/>
      <c r="C35" s="246" t="s">
        <v>154</v>
      </c>
      <c r="D35" s="216"/>
      <c r="E35" s="217">
        <v>13.44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127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25">
        <v>9</v>
      </c>
      <c r="B36" s="226" t="s">
        <v>155</v>
      </c>
      <c r="C36" s="244" t="s">
        <v>156</v>
      </c>
      <c r="D36" s="227" t="s">
        <v>151</v>
      </c>
      <c r="E36" s="228">
        <v>39.840000000000003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 t="s">
        <v>118</v>
      </c>
      <c r="S36" s="230" t="s">
        <v>119</v>
      </c>
      <c r="T36" s="231" t="s">
        <v>119</v>
      </c>
      <c r="U36" s="215">
        <v>7.0000000000000007E-2</v>
      </c>
      <c r="V36" s="215">
        <f>ROUND(E36*U36,2)</f>
        <v>2.79</v>
      </c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120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13"/>
      <c r="B37" s="214"/>
      <c r="C37" s="245" t="s">
        <v>157</v>
      </c>
      <c r="D37" s="232"/>
      <c r="E37" s="232"/>
      <c r="F37" s="232"/>
      <c r="G37" s="232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122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25">
        <v>10</v>
      </c>
      <c r="B38" s="226" t="s">
        <v>158</v>
      </c>
      <c r="C38" s="244" t="s">
        <v>159</v>
      </c>
      <c r="D38" s="227" t="s">
        <v>117</v>
      </c>
      <c r="E38" s="228">
        <v>79.739750000000001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 t="s">
        <v>118</v>
      </c>
      <c r="S38" s="230" t="s">
        <v>119</v>
      </c>
      <c r="T38" s="231" t="s">
        <v>119</v>
      </c>
      <c r="U38" s="215">
        <v>0.34499999999999997</v>
      </c>
      <c r="V38" s="215">
        <f>ROUND(E38*U38,2)</f>
        <v>27.51</v>
      </c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120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13"/>
      <c r="B39" s="214"/>
      <c r="C39" s="245" t="s">
        <v>160</v>
      </c>
      <c r="D39" s="232"/>
      <c r="E39" s="232"/>
      <c r="F39" s="232"/>
      <c r="G39" s="232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122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46" t="s">
        <v>161</v>
      </c>
      <c r="D40" s="216"/>
      <c r="E40" s="217">
        <v>79.739750000000001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127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25">
        <v>11</v>
      </c>
      <c r="B41" s="226" t="s">
        <v>162</v>
      </c>
      <c r="C41" s="244" t="s">
        <v>163</v>
      </c>
      <c r="D41" s="227" t="s">
        <v>117</v>
      </c>
      <c r="E41" s="228">
        <v>2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 t="s">
        <v>118</v>
      </c>
      <c r="S41" s="230" t="s">
        <v>119</v>
      </c>
      <c r="T41" s="231" t="s">
        <v>119</v>
      </c>
      <c r="U41" s="215">
        <v>3.81</v>
      </c>
      <c r="V41" s="215">
        <f>ROUND(E41*U41,2)</f>
        <v>7.62</v>
      </c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120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45" t="s">
        <v>164</v>
      </c>
      <c r="D42" s="232"/>
      <c r="E42" s="232"/>
      <c r="F42" s="232"/>
      <c r="G42" s="232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122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25">
        <v>12</v>
      </c>
      <c r="B43" s="226" t="s">
        <v>165</v>
      </c>
      <c r="C43" s="244" t="s">
        <v>166</v>
      </c>
      <c r="D43" s="227" t="s">
        <v>117</v>
      </c>
      <c r="E43" s="228">
        <v>38.510469999999998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 t="s">
        <v>118</v>
      </c>
      <c r="S43" s="230" t="s">
        <v>119</v>
      </c>
      <c r="T43" s="231" t="s">
        <v>119</v>
      </c>
      <c r="U43" s="215">
        <v>7.3999999999999996E-2</v>
      </c>
      <c r="V43" s="215">
        <f>ROUND(E43*U43,2)</f>
        <v>2.85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120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45" t="s">
        <v>167</v>
      </c>
      <c r="D44" s="232"/>
      <c r="E44" s="232"/>
      <c r="F44" s="232"/>
      <c r="G44" s="232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122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46" t="s">
        <v>168</v>
      </c>
      <c r="D45" s="216"/>
      <c r="E45" s="217">
        <v>81.739750000000001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127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46" t="s">
        <v>169</v>
      </c>
      <c r="D46" s="216"/>
      <c r="E46" s="217">
        <v>-43.229280000000003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127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ht="22.5" outlineLevel="1" x14ac:dyDescent="0.2">
      <c r="A47" s="234">
        <v>13</v>
      </c>
      <c r="B47" s="235" t="s">
        <v>170</v>
      </c>
      <c r="C47" s="247" t="s">
        <v>171</v>
      </c>
      <c r="D47" s="236" t="s">
        <v>117</v>
      </c>
      <c r="E47" s="237">
        <v>38.510469999999998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9">
        <v>0</v>
      </c>
      <c r="O47" s="239">
        <f>ROUND(E47*N47,2)</f>
        <v>0</v>
      </c>
      <c r="P47" s="239">
        <v>0</v>
      </c>
      <c r="Q47" s="239">
        <f>ROUND(E47*P47,2)</f>
        <v>0</v>
      </c>
      <c r="R47" s="239" t="s">
        <v>118</v>
      </c>
      <c r="S47" s="239" t="s">
        <v>119</v>
      </c>
      <c r="T47" s="240" t="s">
        <v>119</v>
      </c>
      <c r="U47" s="215">
        <v>0.65200000000000002</v>
      </c>
      <c r="V47" s="215">
        <f>ROUND(E47*U47,2)</f>
        <v>25.11</v>
      </c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120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ht="22.5" outlineLevel="1" x14ac:dyDescent="0.2">
      <c r="A48" s="225">
        <v>14</v>
      </c>
      <c r="B48" s="226" t="s">
        <v>172</v>
      </c>
      <c r="C48" s="244" t="s">
        <v>173</v>
      </c>
      <c r="D48" s="227" t="s">
        <v>117</v>
      </c>
      <c r="E48" s="228">
        <v>38.218000000000004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 t="s">
        <v>118</v>
      </c>
      <c r="S48" s="230" t="s">
        <v>119</v>
      </c>
      <c r="T48" s="231" t="s">
        <v>119</v>
      </c>
      <c r="U48" s="215">
        <v>0.20200000000000001</v>
      </c>
      <c r="V48" s="215">
        <f>ROUND(E48*U48,2)</f>
        <v>7.72</v>
      </c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120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13"/>
      <c r="B49" s="214"/>
      <c r="C49" s="245" t="s">
        <v>174</v>
      </c>
      <c r="D49" s="232"/>
      <c r="E49" s="232"/>
      <c r="F49" s="232"/>
      <c r="G49" s="232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122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13"/>
      <c r="B50" s="214"/>
      <c r="C50" s="246" t="s">
        <v>175</v>
      </c>
      <c r="D50" s="216"/>
      <c r="E50" s="217">
        <v>8.6240000000000006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127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13"/>
      <c r="B51" s="214"/>
      <c r="C51" s="246" t="s">
        <v>176</v>
      </c>
      <c r="D51" s="216"/>
      <c r="E51" s="217">
        <v>4.032</v>
      </c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127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46" t="s">
        <v>177</v>
      </c>
      <c r="D52" s="216"/>
      <c r="E52" s="217">
        <v>21.672000000000001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127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46" t="s">
        <v>178</v>
      </c>
      <c r="D53" s="216"/>
      <c r="E53" s="217">
        <v>1.89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127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13"/>
      <c r="B54" s="214"/>
      <c r="C54" s="246" t="s">
        <v>179</v>
      </c>
      <c r="D54" s="216"/>
      <c r="E54" s="217">
        <v>2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127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25">
        <v>15</v>
      </c>
      <c r="B55" s="226" t="s">
        <v>180</v>
      </c>
      <c r="C55" s="244" t="s">
        <v>181</v>
      </c>
      <c r="D55" s="227" t="s">
        <v>117</v>
      </c>
      <c r="E55" s="228">
        <v>23.507999999999999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1.7</v>
      </c>
      <c r="O55" s="230">
        <f>ROUND(E55*N55,2)</f>
        <v>39.96</v>
      </c>
      <c r="P55" s="230">
        <v>0</v>
      </c>
      <c r="Q55" s="230">
        <f>ROUND(E55*P55,2)</f>
        <v>0</v>
      </c>
      <c r="R55" s="230" t="s">
        <v>118</v>
      </c>
      <c r="S55" s="230" t="s">
        <v>119</v>
      </c>
      <c r="T55" s="231" t="s">
        <v>119</v>
      </c>
      <c r="U55" s="215">
        <v>1.587</v>
      </c>
      <c r="V55" s="215">
        <f>ROUND(E55*U55,2)</f>
        <v>37.31</v>
      </c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120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ht="22.5" outlineLevel="1" x14ac:dyDescent="0.2">
      <c r="A56" s="213"/>
      <c r="B56" s="214"/>
      <c r="C56" s="245" t="s">
        <v>182</v>
      </c>
      <c r="D56" s="232"/>
      <c r="E56" s="232"/>
      <c r="F56" s="232"/>
      <c r="G56" s="232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122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33" t="str">
        <f>C56</f>
        <v>sypaninou z vhodných hornin tř. 1 - 4 nebo materiálem připraveným podél výkopu ve vzdálenosti do 3 m od jeho kraje, pro jakoukoliv hloubku výkopu a jakoukoliv míru zhutnění,</v>
      </c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46" t="s">
        <v>183</v>
      </c>
      <c r="D57" s="216"/>
      <c r="E57" s="217">
        <v>1.5840000000000001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127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13"/>
      <c r="B58" s="214"/>
      <c r="C58" s="246" t="s">
        <v>184</v>
      </c>
      <c r="D58" s="216"/>
      <c r="E58" s="217">
        <v>1.008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127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46" t="s">
        <v>185</v>
      </c>
      <c r="D59" s="216"/>
      <c r="E59" s="217">
        <v>20.16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127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13"/>
      <c r="B60" s="214"/>
      <c r="C60" s="246" t="s">
        <v>186</v>
      </c>
      <c r="D60" s="216"/>
      <c r="E60" s="217">
        <v>0.75600000000000001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127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25">
        <v>16</v>
      </c>
      <c r="B61" s="226" t="s">
        <v>187</v>
      </c>
      <c r="C61" s="244" t="s">
        <v>188</v>
      </c>
      <c r="D61" s="227" t="s">
        <v>117</v>
      </c>
      <c r="E61" s="228">
        <v>5.0112800000000002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 t="s">
        <v>118</v>
      </c>
      <c r="S61" s="230" t="s">
        <v>119</v>
      </c>
      <c r="T61" s="231" t="s">
        <v>119</v>
      </c>
      <c r="U61" s="215">
        <v>2.1949999999999998</v>
      </c>
      <c r="V61" s="215">
        <f>ROUND(E61*U61,2)</f>
        <v>11</v>
      </c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120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ht="22.5" outlineLevel="1" x14ac:dyDescent="0.2">
      <c r="A62" s="213"/>
      <c r="B62" s="214"/>
      <c r="C62" s="245" t="s">
        <v>189</v>
      </c>
      <c r="D62" s="232"/>
      <c r="E62" s="232"/>
      <c r="F62" s="232"/>
      <c r="G62" s="232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122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33" t="str">
        <f>C62</f>
        <v>sypaninou z vhodných hornin tř. 1 - 4 nebo materiálem, uloženým ve vzdálenosti do 30 m od vnějšího kraje objektu, pro jakoukoliv míru zhutnění,</v>
      </c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13"/>
      <c r="B63" s="214"/>
      <c r="C63" s="246" t="s">
        <v>126</v>
      </c>
      <c r="D63" s="216"/>
      <c r="E63" s="217">
        <v>3.24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127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13"/>
      <c r="B64" s="214"/>
      <c r="C64" s="246" t="s">
        <v>190</v>
      </c>
      <c r="D64" s="216"/>
      <c r="E64" s="217">
        <v>-1.62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127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13"/>
      <c r="B65" s="214"/>
      <c r="C65" s="246" t="s">
        <v>128</v>
      </c>
      <c r="D65" s="216"/>
      <c r="E65" s="217">
        <v>10.793749999999999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127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13"/>
      <c r="B66" s="214"/>
      <c r="C66" s="246" t="s">
        <v>191</v>
      </c>
      <c r="D66" s="216"/>
      <c r="E66" s="217">
        <v>-7.4024700000000001</v>
      </c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127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ht="22.5" outlineLevel="1" x14ac:dyDescent="0.2">
      <c r="A67" s="225">
        <v>17</v>
      </c>
      <c r="B67" s="226" t="s">
        <v>192</v>
      </c>
      <c r="C67" s="244" t="s">
        <v>193</v>
      </c>
      <c r="D67" s="227" t="s">
        <v>117</v>
      </c>
      <c r="E67" s="228">
        <v>5.0112800000000002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 t="s">
        <v>118</v>
      </c>
      <c r="S67" s="230" t="s">
        <v>119</v>
      </c>
      <c r="T67" s="231" t="s">
        <v>119</v>
      </c>
      <c r="U67" s="215">
        <v>0.997</v>
      </c>
      <c r="V67" s="215">
        <f>ROUND(E67*U67,2)</f>
        <v>5</v>
      </c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120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ht="22.5" outlineLevel="1" x14ac:dyDescent="0.2">
      <c r="A68" s="213"/>
      <c r="B68" s="214"/>
      <c r="C68" s="245" t="s">
        <v>189</v>
      </c>
      <c r="D68" s="232"/>
      <c r="E68" s="232"/>
      <c r="F68" s="232"/>
      <c r="G68" s="232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122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33" t="str">
        <f>C68</f>
        <v>sypaninou z vhodných hornin tř. 1 - 4 nebo materiálem, uloženým ve vzdálenosti do 30 m od vnějšího kraje objektu, pro jakoukoliv míru zhutnění,</v>
      </c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34">
        <v>18</v>
      </c>
      <c r="B69" s="235" t="s">
        <v>194</v>
      </c>
      <c r="C69" s="247" t="s">
        <v>195</v>
      </c>
      <c r="D69" s="236" t="s">
        <v>196</v>
      </c>
      <c r="E69" s="237">
        <v>1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5.3010000000000002E-2</v>
      </c>
      <c r="O69" s="239">
        <f>ROUND(E69*N69,2)</f>
        <v>0.05</v>
      </c>
      <c r="P69" s="239">
        <v>0</v>
      </c>
      <c r="Q69" s="239">
        <f>ROUND(E69*P69,2)</f>
        <v>0</v>
      </c>
      <c r="R69" s="239"/>
      <c r="S69" s="239" t="s">
        <v>119</v>
      </c>
      <c r="T69" s="240" t="s">
        <v>119</v>
      </c>
      <c r="U69" s="215">
        <v>3.1659999999999999</v>
      </c>
      <c r="V69" s="215">
        <f>ROUND(E69*U69,2)</f>
        <v>3.17</v>
      </c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120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34">
        <v>19</v>
      </c>
      <c r="B70" s="235" t="s">
        <v>197</v>
      </c>
      <c r="C70" s="247" t="s">
        <v>198</v>
      </c>
      <c r="D70" s="236" t="s">
        <v>196</v>
      </c>
      <c r="E70" s="237">
        <v>1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0.10192</v>
      </c>
      <c r="O70" s="239">
        <f>ROUND(E70*N70,2)</f>
        <v>0.1</v>
      </c>
      <c r="P70" s="239">
        <v>0</v>
      </c>
      <c r="Q70" s="239">
        <f>ROUND(E70*P70,2)</f>
        <v>0</v>
      </c>
      <c r="R70" s="239"/>
      <c r="S70" s="239" t="s">
        <v>119</v>
      </c>
      <c r="T70" s="240" t="s">
        <v>119</v>
      </c>
      <c r="U70" s="215">
        <v>6.6420000000000003</v>
      </c>
      <c r="V70" s="215">
        <f>ROUND(E70*U70,2)</f>
        <v>6.64</v>
      </c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120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34">
        <v>20</v>
      </c>
      <c r="B71" s="235" t="s">
        <v>199</v>
      </c>
      <c r="C71" s="247" t="s">
        <v>200</v>
      </c>
      <c r="D71" s="236" t="s">
        <v>196</v>
      </c>
      <c r="E71" s="237">
        <v>1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39"/>
      <c r="S71" s="239" t="s">
        <v>119</v>
      </c>
      <c r="T71" s="240" t="s">
        <v>119</v>
      </c>
      <c r="U71" s="215">
        <v>1.9950000000000001</v>
      </c>
      <c r="V71" s="215">
        <f>ROUND(E71*U71,2)</f>
        <v>2</v>
      </c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120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34">
        <v>21</v>
      </c>
      <c r="B72" s="235" t="s">
        <v>201</v>
      </c>
      <c r="C72" s="247" t="s">
        <v>202</v>
      </c>
      <c r="D72" s="236" t="s">
        <v>196</v>
      </c>
      <c r="E72" s="237">
        <v>1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9">
        <v>0</v>
      </c>
      <c r="O72" s="239">
        <f>ROUND(E72*N72,2)</f>
        <v>0</v>
      </c>
      <c r="P72" s="239">
        <v>0</v>
      </c>
      <c r="Q72" s="239">
        <f>ROUND(E72*P72,2)</f>
        <v>0</v>
      </c>
      <c r="R72" s="239"/>
      <c r="S72" s="239" t="s">
        <v>119</v>
      </c>
      <c r="T72" s="240" t="s">
        <v>119</v>
      </c>
      <c r="U72" s="215">
        <v>3.99</v>
      </c>
      <c r="V72" s="215">
        <f>ROUND(E72*U72,2)</f>
        <v>3.99</v>
      </c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120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x14ac:dyDescent="0.2">
      <c r="A73" s="219" t="s">
        <v>113</v>
      </c>
      <c r="B73" s="220" t="s">
        <v>58</v>
      </c>
      <c r="C73" s="243" t="s">
        <v>59</v>
      </c>
      <c r="D73" s="221"/>
      <c r="E73" s="222"/>
      <c r="F73" s="223"/>
      <c r="G73" s="223">
        <f>SUMIF(AG74:AG76,"&lt;&gt;NOR",G74:G76)</f>
        <v>0</v>
      </c>
      <c r="H73" s="223"/>
      <c r="I73" s="223">
        <f>SUM(I74:I76)</f>
        <v>0</v>
      </c>
      <c r="J73" s="223"/>
      <c r="K73" s="223">
        <f>SUM(K74:K76)</f>
        <v>0</v>
      </c>
      <c r="L73" s="223"/>
      <c r="M73" s="223">
        <f>SUM(M74:M76)</f>
        <v>0</v>
      </c>
      <c r="N73" s="223"/>
      <c r="O73" s="223">
        <f>SUM(O74:O76)</f>
        <v>6.88</v>
      </c>
      <c r="P73" s="223"/>
      <c r="Q73" s="223">
        <f>SUM(Q74:Q76)</f>
        <v>0</v>
      </c>
      <c r="R73" s="223"/>
      <c r="S73" s="223"/>
      <c r="T73" s="224"/>
      <c r="U73" s="218"/>
      <c r="V73" s="218">
        <f>SUM(V74:V76)</f>
        <v>45.66</v>
      </c>
      <c r="W73" s="218"/>
      <c r="AG73" t="s">
        <v>114</v>
      </c>
    </row>
    <row r="74" spans="1:60" ht="22.5" outlineLevel="1" x14ac:dyDescent="0.2">
      <c r="A74" s="225">
        <v>22</v>
      </c>
      <c r="B74" s="226" t="s">
        <v>203</v>
      </c>
      <c r="C74" s="244" t="s">
        <v>204</v>
      </c>
      <c r="D74" s="227" t="s">
        <v>205</v>
      </c>
      <c r="E74" s="228">
        <v>1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30">
        <v>6.8754600000000003</v>
      </c>
      <c r="O74" s="230">
        <f>ROUND(E74*N74,2)</f>
        <v>6.88</v>
      </c>
      <c r="P74" s="230">
        <v>0</v>
      </c>
      <c r="Q74" s="230">
        <f>ROUND(E74*P74,2)</f>
        <v>0</v>
      </c>
      <c r="R74" s="230" t="s">
        <v>206</v>
      </c>
      <c r="S74" s="230" t="s">
        <v>119</v>
      </c>
      <c r="T74" s="231" t="s">
        <v>119</v>
      </c>
      <c r="U74" s="215">
        <v>45.661900000000003</v>
      </c>
      <c r="V74" s="215">
        <f>ROUND(E74*U74,2)</f>
        <v>45.66</v>
      </c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207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ht="56.25" outlineLevel="1" x14ac:dyDescent="0.2">
      <c r="A75" s="213"/>
      <c r="B75" s="214"/>
      <c r="C75" s="245" t="s">
        <v>208</v>
      </c>
      <c r="D75" s="232"/>
      <c r="E75" s="232"/>
      <c r="F75" s="232"/>
      <c r="G75" s="232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122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33" t="str">
        <f>C75</f>
        <v>Vyhloubení jámy s urovnáním dna do předepsaného profilu a spádu, s případným nutným přemístěním ve výkopišti. Svislé přemístění výkopku. Uložení části výkopku na přilehlém terénu na vzdálenost do 3 m od okraje jámy Odvoz přebytku zeminy do 6 km se složením, bez rozhrnutí. Lože ze štěrkodrtě frakce do 63 mm tl. 100 mm. Montáž vsakovacích plastových bloků. Rozprostření geotextilie. Osazení filtrační šachty. Zpětný zásyp vykopanou zemonou s uložením výkopku po vrstvách, se zhutněním. Dodávka vsakovacích bloků, odvětrávací hlavice, geotextilie a filtrační šachty.</v>
      </c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13"/>
      <c r="B76" s="214"/>
      <c r="C76" s="248" t="s">
        <v>209</v>
      </c>
      <c r="D76" s="241"/>
      <c r="E76" s="241"/>
      <c r="F76" s="241"/>
      <c r="G76" s="241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122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x14ac:dyDescent="0.2">
      <c r="A77" s="219" t="s">
        <v>113</v>
      </c>
      <c r="B77" s="220" t="s">
        <v>60</v>
      </c>
      <c r="C77" s="243" t="s">
        <v>61</v>
      </c>
      <c r="D77" s="221"/>
      <c r="E77" s="222"/>
      <c r="F77" s="223"/>
      <c r="G77" s="223">
        <f>SUMIF(AG78:AG83,"&lt;&gt;NOR",G78:G83)</f>
        <v>0</v>
      </c>
      <c r="H77" s="223"/>
      <c r="I77" s="223">
        <f>SUM(I78:I83)</f>
        <v>0</v>
      </c>
      <c r="J77" s="223"/>
      <c r="K77" s="223">
        <f>SUM(K78:K83)</f>
        <v>0</v>
      </c>
      <c r="L77" s="223"/>
      <c r="M77" s="223">
        <f>SUM(M78:M83)</f>
        <v>0</v>
      </c>
      <c r="N77" s="223"/>
      <c r="O77" s="223">
        <f>SUM(O78:O83)</f>
        <v>11.31</v>
      </c>
      <c r="P77" s="223"/>
      <c r="Q77" s="223">
        <f>SUM(Q78:Q83)</f>
        <v>0</v>
      </c>
      <c r="R77" s="223"/>
      <c r="S77" s="223"/>
      <c r="T77" s="224"/>
      <c r="U77" s="218"/>
      <c r="V77" s="218">
        <f>SUM(V78:V83)</f>
        <v>10.14</v>
      </c>
      <c r="W77" s="218"/>
      <c r="AG77" t="s">
        <v>114</v>
      </c>
    </row>
    <row r="78" spans="1:60" outlineLevel="1" x14ac:dyDescent="0.2">
      <c r="A78" s="225">
        <v>23</v>
      </c>
      <c r="B78" s="226" t="s">
        <v>210</v>
      </c>
      <c r="C78" s="244" t="s">
        <v>211</v>
      </c>
      <c r="D78" s="227" t="s">
        <v>117</v>
      </c>
      <c r="E78" s="228">
        <v>5.98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30">
        <v>1.8907700000000001</v>
      </c>
      <c r="O78" s="230">
        <f>ROUND(E78*N78,2)</f>
        <v>11.31</v>
      </c>
      <c r="P78" s="230">
        <v>0</v>
      </c>
      <c r="Q78" s="230">
        <f>ROUND(E78*P78,2)</f>
        <v>0</v>
      </c>
      <c r="R78" s="230" t="s">
        <v>212</v>
      </c>
      <c r="S78" s="230" t="s">
        <v>119</v>
      </c>
      <c r="T78" s="231" t="s">
        <v>119</v>
      </c>
      <c r="U78" s="215">
        <v>1.6950000000000001</v>
      </c>
      <c r="V78" s="215">
        <f>ROUND(E78*U78,2)</f>
        <v>10.14</v>
      </c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120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45" t="s">
        <v>213</v>
      </c>
      <c r="D79" s="232"/>
      <c r="E79" s="232"/>
      <c r="F79" s="232"/>
      <c r="G79" s="232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122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46" t="s">
        <v>214</v>
      </c>
      <c r="D80" s="216"/>
      <c r="E80" s="217">
        <v>0.35199999999999998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127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46" t="s">
        <v>215</v>
      </c>
      <c r="D81" s="216"/>
      <c r="E81" s="217">
        <v>0.33600000000000002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127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13"/>
      <c r="B82" s="214"/>
      <c r="C82" s="246" t="s">
        <v>216</v>
      </c>
      <c r="D82" s="216"/>
      <c r="E82" s="217">
        <v>5.04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127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13"/>
      <c r="B83" s="214"/>
      <c r="C83" s="246" t="s">
        <v>217</v>
      </c>
      <c r="D83" s="216"/>
      <c r="E83" s="217">
        <v>0.252</v>
      </c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127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x14ac:dyDescent="0.2">
      <c r="A84" s="219" t="s">
        <v>113</v>
      </c>
      <c r="B84" s="220" t="s">
        <v>62</v>
      </c>
      <c r="C84" s="243" t="s">
        <v>63</v>
      </c>
      <c r="D84" s="221"/>
      <c r="E84" s="222"/>
      <c r="F84" s="223"/>
      <c r="G84" s="223">
        <f>SUMIF(AG85:AG92,"&lt;&gt;NOR",G85:G92)</f>
        <v>0</v>
      </c>
      <c r="H84" s="223"/>
      <c r="I84" s="223">
        <f>SUM(I85:I92)</f>
        <v>0</v>
      </c>
      <c r="J84" s="223"/>
      <c r="K84" s="223">
        <f>SUM(K85:K92)</f>
        <v>0</v>
      </c>
      <c r="L84" s="223"/>
      <c r="M84" s="223">
        <f>SUM(M85:M92)</f>
        <v>0</v>
      </c>
      <c r="N84" s="223"/>
      <c r="O84" s="223">
        <f>SUM(O85:O92)</f>
        <v>1.46</v>
      </c>
      <c r="P84" s="223"/>
      <c r="Q84" s="223">
        <f>SUM(Q85:Q92)</f>
        <v>0</v>
      </c>
      <c r="R84" s="223"/>
      <c r="S84" s="223"/>
      <c r="T84" s="224"/>
      <c r="U84" s="218"/>
      <c r="V84" s="218">
        <f>SUM(V85:V92)</f>
        <v>19.98</v>
      </c>
      <c r="W84" s="218"/>
      <c r="AG84" t="s">
        <v>114</v>
      </c>
    </row>
    <row r="85" spans="1:60" outlineLevel="1" x14ac:dyDescent="0.2">
      <c r="A85" s="234">
        <v>24</v>
      </c>
      <c r="B85" s="235" t="s">
        <v>218</v>
      </c>
      <c r="C85" s="247" t="s">
        <v>219</v>
      </c>
      <c r="D85" s="236" t="s">
        <v>220</v>
      </c>
      <c r="E85" s="237">
        <v>6</v>
      </c>
      <c r="F85" s="238"/>
      <c r="G85" s="239">
        <f>ROUND(E85*F85,2)</f>
        <v>0</v>
      </c>
      <c r="H85" s="238"/>
      <c r="I85" s="239">
        <f>ROUND(E85*H85,2)</f>
        <v>0</v>
      </c>
      <c r="J85" s="238"/>
      <c r="K85" s="239">
        <f>ROUND(E85*J85,2)</f>
        <v>0</v>
      </c>
      <c r="L85" s="239">
        <v>21</v>
      </c>
      <c r="M85" s="239">
        <f>G85*(1+L85/100)</f>
        <v>0</v>
      </c>
      <c r="N85" s="239">
        <v>4.0000000000000003E-5</v>
      </c>
      <c r="O85" s="239">
        <f>ROUND(E85*N85,2)</f>
        <v>0</v>
      </c>
      <c r="P85" s="239">
        <v>0</v>
      </c>
      <c r="Q85" s="239">
        <f>ROUND(E85*P85,2)</f>
        <v>0</v>
      </c>
      <c r="R85" s="239" t="s">
        <v>212</v>
      </c>
      <c r="S85" s="239" t="s">
        <v>119</v>
      </c>
      <c r="T85" s="240" t="s">
        <v>119</v>
      </c>
      <c r="U85" s="215">
        <v>3.4000000000000002E-2</v>
      </c>
      <c r="V85" s="215">
        <f>ROUND(E85*U85,2)</f>
        <v>0.2</v>
      </c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120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34">
        <v>25</v>
      </c>
      <c r="B86" s="235" t="s">
        <v>221</v>
      </c>
      <c r="C86" s="247" t="s">
        <v>222</v>
      </c>
      <c r="D86" s="236" t="s">
        <v>220</v>
      </c>
      <c r="E86" s="237">
        <v>5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9">
        <v>6.0000000000000002E-5</v>
      </c>
      <c r="O86" s="239">
        <f>ROUND(E86*N86,2)</f>
        <v>0</v>
      </c>
      <c r="P86" s="239">
        <v>0</v>
      </c>
      <c r="Q86" s="239">
        <f>ROUND(E86*P86,2)</f>
        <v>0</v>
      </c>
      <c r="R86" s="239"/>
      <c r="S86" s="239" t="s">
        <v>119</v>
      </c>
      <c r="T86" s="240" t="s">
        <v>119</v>
      </c>
      <c r="U86" s="215">
        <v>2.5999999999999999E-2</v>
      </c>
      <c r="V86" s="215">
        <f>ROUND(E86*U86,2)</f>
        <v>0.13</v>
      </c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120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25">
        <v>26</v>
      </c>
      <c r="B87" s="226" t="s">
        <v>223</v>
      </c>
      <c r="C87" s="244" t="s">
        <v>224</v>
      </c>
      <c r="D87" s="227" t="s">
        <v>225</v>
      </c>
      <c r="E87" s="228">
        <v>8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/>
      <c r="S87" s="230" t="s">
        <v>119</v>
      </c>
      <c r="T87" s="231" t="s">
        <v>119</v>
      </c>
      <c r="U87" s="215">
        <v>1</v>
      </c>
      <c r="V87" s="215">
        <f>ROUND(E87*U87,2)</f>
        <v>8</v>
      </c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120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13"/>
      <c r="B88" s="214"/>
      <c r="C88" s="246" t="s">
        <v>226</v>
      </c>
      <c r="D88" s="216"/>
      <c r="E88" s="217">
        <v>8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127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34">
        <v>27</v>
      </c>
      <c r="B89" s="235" t="s">
        <v>227</v>
      </c>
      <c r="C89" s="247" t="s">
        <v>228</v>
      </c>
      <c r="D89" s="236" t="s">
        <v>229</v>
      </c>
      <c r="E89" s="237">
        <v>1</v>
      </c>
      <c r="F89" s="238"/>
      <c r="G89" s="239">
        <f>ROUND(E89*F89,2)</f>
        <v>0</v>
      </c>
      <c r="H89" s="238"/>
      <c r="I89" s="239">
        <f>ROUND(E89*H89,2)</f>
        <v>0</v>
      </c>
      <c r="J89" s="238"/>
      <c r="K89" s="239">
        <f>ROUND(E89*J89,2)</f>
        <v>0</v>
      </c>
      <c r="L89" s="239">
        <v>21</v>
      </c>
      <c r="M89" s="239">
        <f>G89*(1+L89/100)</f>
        <v>0</v>
      </c>
      <c r="N89" s="239">
        <v>0</v>
      </c>
      <c r="O89" s="239">
        <f>ROUND(E89*N89,2)</f>
        <v>0</v>
      </c>
      <c r="P89" s="239">
        <v>0</v>
      </c>
      <c r="Q89" s="239">
        <f>ROUND(E89*P89,2)</f>
        <v>0</v>
      </c>
      <c r="R89" s="239"/>
      <c r="S89" s="239" t="s">
        <v>230</v>
      </c>
      <c r="T89" s="240" t="s">
        <v>231</v>
      </c>
      <c r="U89" s="215">
        <v>0</v>
      </c>
      <c r="V89" s="215">
        <f>ROUND(E89*U89,2)</f>
        <v>0</v>
      </c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120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25">
        <v>28</v>
      </c>
      <c r="B90" s="226" t="s">
        <v>232</v>
      </c>
      <c r="C90" s="244" t="s">
        <v>233</v>
      </c>
      <c r="D90" s="227" t="s">
        <v>196</v>
      </c>
      <c r="E90" s="228">
        <v>1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30">
        <v>1.4589700000000001</v>
      </c>
      <c r="O90" s="230">
        <f>ROUND(E90*N90,2)</f>
        <v>1.46</v>
      </c>
      <c r="P90" s="230">
        <v>0</v>
      </c>
      <c r="Q90" s="230">
        <f>ROUND(E90*P90,2)</f>
        <v>0</v>
      </c>
      <c r="R90" s="230" t="s">
        <v>206</v>
      </c>
      <c r="S90" s="230" t="s">
        <v>119</v>
      </c>
      <c r="T90" s="231" t="s">
        <v>119</v>
      </c>
      <c r="U90" s="215">
        <v>11.64659</v>
      </c>
      <c r="V90" s="215">
        <f>ROUND(E90*U90,2)</f>
        <v>11.65</v>
      </c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207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ht="12.75" customHeight="1" outlineLevel="1" x14ac:dyDescent="0.2">
      <c r="A91" s="213"/>
      <c r="B91" s="214"/>
      <c r="C91" s="245" t="s">
        <v>536</v>
      </c>
      <c r="D91" s="232"/>
      <c r="E91" s="232"/>
      <c r="F91" s="232"/>
      <c r="G91" s="232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122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33" t="str">
        <f>C91</f>
        <v>dodávka a montáž potrubí včetně navrtávací objímky</v>
      </c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34">
        <v>29</v>
      </c>
      <c r="B92" s="235" t="s">
        <v>234</v>
      </c>
      <c r="C92" s="247" t="s">
        <v>235</v>
      </c>
      <c r="D92" s="236" t="s">
        <v>236</v>
      </c>
      <c r="E92" s="237">
        <v>1</v>
      </c>
      <c r="F92" s="238"/>
      <c r="G92" s="239">
        <f>ROUND(E92*F92,2)</f>
        <v>0</v>
      </c>
      <c r="H92" s="238"/>
      <c r="I92" s="239">
        <f>ROUND(E92*H92,2)</f>
        <v>0</v>
      </c>
      <c r="J92" s="238"/>
      <c r="K92" s="239">
        <f>ROUND(E92*J92,2)</f>
        <v>0</v>
      </c>
      <c r="L92" s="239">
        <v>21</v>
      </c>
      <c r="M92" s="239">
        <f>G92*(1+L92/100)</f>
        <v>0</v>
      </c>
      <c r="N92" s="239">
        <v>0</v>
      </c>
      <c r="O92" s="239">
        <f>ROUND(E92*N92,2)</f>
        <v>0</v>
      </c>
      <c r="P92" s="239">
        <v>0</v>
      </c>
      <c r="Q92" s="239">
        <f>ROUND(E92*P92,2)</f>
        <v>0</v>
      </c>
      <c r="R92" s="239"/>
      <c r="S92" s="239" t="s">
        <v>230</v>
      </c>
      <c r="T92" s="240" t="s">
        <v>231</v>
      </c>
      <c r="U92" s="215">
        <v>0</v>
      </c>
      <c r="V92" s="215">
        <f>ROUND(E92*U92,2)</f>
        <v>0</v>
      </c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237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x14ac:dyDescent="0.2">
      <c r="A93" s="219" t="s">
        <v>113</v>
      </c>
      <c r="B93" s="220" t="s">
        <v>64</v>
      </c>
      <c r="C93" s="243" t="s">
        <v>65</v>
      </c>
      <c r="D93" s="221"/>
      <c r="E93" s="222"/>
      <c r="F93" s="223"/>
      <c r="G93" s="223">
        <f>SUMIF(AG94:AG114,"&lt;&gt;NOR",G94:G114)</f>
        <v>0</v>
      </c>
      <c r="H93" s="223"/>
      <c r="I93" s="223">
        <f>SUM(I94:I114)</f>
        <v>0</v>
      </c>
      <c r="J93" s="223"/>
      <c r="K93" s="223">
        <f>SUM(K94:K114)</f>
        <v>0</v>
      </c>
      <c r="L93" s="223"/>
      <c r="M93" s="223">
        <f>SUM(M94:M114)</f>
        <v>0</v>
      </c>
      <c r="N93" s="223"/>
      <c r="O93" s="223">
        <f>SUM(O94:O114)</f>
        <v>0.01</v>
      </c>
      <c r="P93" s="223"/>
      <c r="Q93" s="223">
        <f>SUM(Q94:Q114)</f>
        <v>0</v>
      </c>
      <c r="R93" s="223"/>
      <c r="S93" s="223"/>
      <c r="T93" s="224"/>
      <c r="U93" s="218"/>
      <c r="V93" s="218">
        <f>SUM(V94:V114)</f>
        <v>10.309999999999999</v>
      </c>
      <c r="W93" s="218"/>
      <c r="AG93" t="s">
        <v>114</v>
      </c>
    </row>
    <row r="94" spans="1:60" ht="22.5" outlineLevel="1" x14ac:dyDescent="0.2">
      <c r="A94" s="225">
        <v>30</v>
      </c>
      <c r="B94" s="226" t="s">
        <v>238</v>
      </c>
      <c r="C94" s="244" t="s">
        <v>239</v>
      </c>
      <c r="D94" s="227" t="s">
        <v>220</v>
      </c>
      <c r="E94" s="228">
        <v>4.2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0" t="s">
        <v>212</v>
      </c>
      <c r="S94" s="230" t="s">
        <v>119</v>
      </c>
      <c r="T94" s="231" t="s">
        <v>119</v>
      </c>
      <c r="U94" s="215">
        <v>3.4000000000000002E-2</v>
      </c>
      <c r="V94" s="215">
        <f>ROUND(E94*U94,2)</f>
        <v>0.14000000000000001</v>
      </c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120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13"/>
      <c r="B95" s="214"/>
      <c r="C95" s="245" t="s">
        <v>213</v>
      </c>
      <c r="D95" s="232"/>
      <c r="E95" s="232"/>
      <c r="F95" s="232"/>
      <c r="G95" s="232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122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25">
        <v>31</v>
      </c>
      <c r="B96" s="226" t="s">
        <v>240</v>
      </c>
      <c r="C96" s="244" t="s">
        <v>241</v>
      </c>
      <c r="D96" s="227" t="s">
        <v>220</v>
      </c>
      <c r="E96" s="228">
        <v>4.4000000000000004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 t="s">
        <v>212</v>
      </c>
      <c r="S96" s="230" t="s">
        <v>119</v>
      </c>
      <c r="T96" s="231" t="s">
        <v>119</v>
      </c>
      <c r="U96" s="215">
        <v>6.6000000000000003E-2</v>
      </c>
      <c r="V96" s="215">
        <f>ROUND(E96*U96,2)</f>
        <v>0.28999999999999998</v>
      </c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120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13"/>
      <c r="B97" s="214"/>
      <c r="C97" s="245" t="s">
        <v>242</v>
      </c>
      <c r="D97" s="232"/>
      <c r="E97" s="232"/>
      <c r="F97" s="232"/>
      <c r="G97" s="232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122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ht="22.5" outlineLevel="1" x14ac:dyDescent="0.2">
      <c r="A98" s="225">
        <v>32</v>
      </c>
      <c r="B98" s="226" t="s">
        <v>243</v>
      </c>
      <c r="C98" s="244" t="s">
        <v>244</v>
      </c>
      <c r="D98" s="227" t="s">
        <v>196</v>
      </c>
      <c r="E98" s="228">
        <v>4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21</v>
      </c>
      <c r="M98" s="230">
        <f>G98*(1+L98/100)</f>
        <v>0</v>
      </c>
      <c r="N98" s="230">
        <v>1.0000000000000001E-5</v>
      </c>
      <c r="O98" s="230">
        <f>ROUND(E98*N98,2)</f>
        <v>0</v>
      </c>
      <c r="P98" s="230">
        <v>0</v>
      </c>
      <c r="Q98" s="230">
        <f>ROUND(E98*P98,2)</f>
        <v>0</v>
      </c>
      <c r="R98" s="230" t="s">
        <v>212</v>
      </c>
      <c r="S98" s="230" t="s">
        <v>119</v>
      </c>
      <c r="T98" s="231" t="s">
        <v>119</v>
      </c>
      <c r="U98" s="215">
        <v>0.17599999999999999</v>
      </c>
      <c r="V98" s="215">
        <f>ROUND(E98*U98,2)</f>
        <v>0.7</v>
      </c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120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13"/>
      <c r="B99" s="214"/>
      <c r="C99" s="245" t="s">
        <v>213</v>
      </c>
      <c r="D99" s="232"/>
      <c r="E99" s="232"/>
      <c r="F99" s="232"/>
      <c r="G99" s="232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122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34">
        <v>33</v>
      </c>
      <c r="B100" s="235" t="s">
        <v>245</v>
      </c>
      <c r="C100" s="247" t="s">
        <v>246</v>
      </c>
      <c r="D100" s="236" t="s">
        <v>196</v>
      </c>
      <c r="E100" s="237">
        <v>1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9">
        <v>8.0000000000000007E-5</v>
      </c>
      <c r="O100" s="239">
        <f>ROUND(E100*N100,2)</f>
        <v>0</v>
      </c>
      <c r="P100" s="239">
        <v>0</v>
      </c>
      <c r="Q100" s="239">
        <f>ROUND(E100*P100,2)</f>
        <v>0</v>
      </c>
      <c r="R100" s="239" t="s">
        <v>212</v>
      </c>
      <c r="S100" s="239" t="s">
        <v>119</v>
      </c>
      <c r="T100" s="240" t="s">
        <v>119</v>
      </c>
      <c r="U100" s="215">
        <v>0.92</v>
      </c>
      <c r="V100" s="215">
        <f>ROUND(E100*U100,2)</f>
        <v>0.92</v>
      </c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120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ht="22.5" outlineLevel="1" x14ac:dyDescent="0.2">
      <c r="A101" s="225">
        <v>34</v>
      </c>
      <c r="B101" s="226" t="s">
        <v>247</v>
      </c>
      <c r="C101" s="244" t="s">
        <v>248</v>
      </c>
      <c r="D101" s="227" t="s">
        <v>220</v>
      </c>
      <c r="E101" s="228">
        <v>4.4000000000000004</v>
      </c>
      <c r="F101" s="229"/>
      <c r="G101" s="230">
        <f>ROUND(E101*F101,2)</f>
        <v>0</v>
      </c>
      <c r="H101" s="229"/>
      <c r="I101" s="230">
        <f>ROUND(E101*H101,2)</f>
        <v>0</v>
      </c>
      <c r="J101" s="229"/>
      <c r="K101" s="230">
        <f>ROUND(E101*J101,2)</f>
        <v>0</v>
      </c>
      <c r="L101" s="230">
        <v>21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 t="s">
        <v>212</v>
      </c>
      <c r="S101" s="230" t="s">
        <v>119</v>
      </c>
      <c r="T101" s="231" t="s">
        <v>119</v>
      </c>
      <c r="U101" s="215">
        <v>5.8999999999999997E-2</v>
      </c>
      <c r="V101" s="215">
        <f>ROUND(E101*U101,2)</f>
        <v>0.26</v>
      </c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120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45" t="s">
        <v>249</v>
      </c>
      <c r="D102" s="232"/>
      <c r="E102" s="232"/>
      <c r="F102" s="232"/>
      <c r="G102" s="232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122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25">
        <v>35</v>
      </c>
      <c r="B103" s="226" t="s">
        <v>223</v>
      </c>
      <c r="C103" s="244" t="s">
        <v>224</v>
      </c>
      <c r="D103" s="227" t="s">
        <v>225</v>
      </c>
      <c r="E103" s="228">
        <v>8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119</v>
      </c>
      <c r="T103" s="231" t="s">
        <v>119</v>
      </c>
      <c r="U103" s="215">
        <v>1</v>
      </c>
      <c r="V103" s="215">
        <f>ROUND(E103*U103,2)</f>
        <v>8</v>
      </c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120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13"/>
      <c r="B104" s="214"/>
      <c r="C104" s="246" t="s">
        <v>250</v>
      </c>
      <c r="D104" s="216"/>
      <c r="E104" s="217">
        <v>8</v>
      </c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127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ht="22.5" outlineLevel="1" x14ac:dyDescent="0.2">
      <c r="A105" s="225">
        <v>36</v>
      </c>
      <c r="B105" s="226" t="s">
        <v>251</v>
      </c>
      <c r="C105" s="244" t="s">
        <v>252</v>
      </c>
      <c r="D105" s="227" t="s">
        <v>196</v>
      </c>
      <c r="E105" s="228">
        <v>1.0149999999999999</v>
      </c>
      <c r="F105" s="229"/>
      <c r="G105" s="230">
        <f>ROUND(E105*F105,2)</f>
        <v>0</v>
      </c>
      <c r="H105" s="229"/>
      <c r="I105" s="230">
        <f>ROUND(E105*H105,2)</f>
        <v>0</v>
      </c>
      <c r="J105" s="229"/>
      <c r="K105" s="230">
        <f>ROUND(E105*J105,2)</f>
        <v>0</v>
      </c>
      <c r="L105" s="230">
        <v>21</v>
      </c>
      <c r="M105" s="230">
        <f>G105*(1+L105/100)</f>
        <v>0</v>
      </c>
      <c r="N105" s="230">
        <v>1.2999999999999999E-3</v>
      </c>
      <c r="O105" s="230">
        <f>ROUND(E105*N105,2)</f>
        <v>0</v>
      </c>
      <c r="P105" s="230">
        <v>0</v>
      </c>
      <c r="Q105" s="230">
        <f>ROUND(E105*P105,2)</f>
        <v>0</v>
      </c>
      <c r="R105" s="230" t="s">
        <v>253</v>
      </c>
      <c r="S105" s="230" t="s">
        <v>119</v>
      </c>
      <c r="T105" s="231" t="s">
        <v>119</v>
      </c>
      <c r="U105" s="215">
        <v>0</v>
      </c>
      <c r="V105" s="215">
        <f>ROUND(E105*U105,2)</f>
        <v>0</v>
      </c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254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13"/>
      <c r="B106" s="214"/>
      <c r="C106" s="246" t="s">
        <v>255</v>
      </c>
      <c r="D106" s="216"/>
      <c r="E106" s="217">
        <v>1.0149999999999999</v>
      </c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127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ht="22.5" outlineLevel="1" x14ac:dyDescent="0.2">
      <c r="A107" s="225">
        <v>37</v>
      </c>
      <c r="B107" s="226" t="s">
        <v>256</v>
      </c>
      <c r="C107" s="244" t="s">
        <v>257</v>
      </c>
      <c r="D107" s="227" t="s">
        <v>196</v>
      </c>
      <c r="E107" s="228">
        <v>4.0599999999999996</v>
      </c>
      <c r="F107" s="229"/>
      <c r="G107" s="230">
        <f>ROUND(E107*F107,2)</f>
        <v>0</v>
      </c>
      <c r="H107" s="229"/>
      <c r="I107" s="230">
        <f>ROUND(E107*H107,2)</f>
        <v>0</v>
      </c>
      <c r="J107" s="229"/>
      <c r="K107" s="230">
        <f>ROUND(E107*J107,2)</f>
        <v>0</v>
      </c>
      <c r="L107" s="230">
        <v>21</v>
      </c>
      <c r="M107" s="230">
        <f>G107*(1+L107/100)</f>
        <v>0</v>
      </c>
      <c r="N107" s="230">
        <v>2.5999999999999999E-3</v>
      </c>
      <c r="O107" s="230">
        <f>ROUND(E107*N107,2)</f>
        <v>0.01</v>
      </c>
      <c r="P107" s="230">
        <v>0</v>
      </c>
      <c r="Q107" s="230">
        <f>ROUND(E107*P107,2)</f>
        <v>0</v>
      </c>
      <c r="R107" s="230" t="s">
        <v>253</v>
      </c>
      <c r="S107" s="230" t="s">
        <v>119</v>
      </c>
      <c r="T107" s="231" t="s">
        <v>119</v>
      </c>
      <c r="U107" s="215">
        <v>0</v>
      </c>
      <c r="V107" s="215">
        <f>ROUND(E107*U107,2)</f>
        <v>0</v>
      </c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254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13"/>
      <c r="B108" s="214"/>
      <c r="C108" s="246" t="s">
        <v>258</v>
      </c>
      <c r="D108" s="216"/>
      <c r="E108" s="217">
        <v>4.0599999999999996</v>
      </c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127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2.5" outlineLevel="1" x14ac:dyDescent="0.2">
      <c r="A109" s="225">
        <v>38</v>
      </c>
      <c r="B109" s="226" t="s">
        <v>259</v>
      </c>
      <c r="C109" s="244" t="s">
        <v>260</v>
      </c>
      <c r="D109" s="227" t="s">
        <v>220</v>
      </c>
      <c r="E109" s="228">
        <v>4.2629999999999999</v>
      </c>
      <c r="F109" s="229"/>
      <c r="G109" s="230">
        <f>ROUND(E109*F109,2)</f>
        <v>0</v>
      </c>
      <c r="H109" s="229"/>
      <c r="I109" s="230">
        <f>ROUND(E109*H109,2)</f>
        <v>0</v>
      </c>
      <c r="J109" s="229"/>
      <c r="K109" s="230">
        <f>ROUND(E109*J109,2)</f>
        <v>0</v>
      </c>
      <c r="L109" s="230">
        <v>21</v>
      </c>
      <c r="M109" s="230">
        <f>G109*(1+L109/100)</f>
        <v>0</v>
      </c>
      <c r="N109" s="230">
        <v>4.8000000000000001E-4</v>
      </c>
      <c r="O109" s="230">
        <f>ROUND(E109*N109,2)</f>
        <v>0</v>
      </c>
      <c r="P109" s="230">
        <v>0</v>
      </c>
      <c r="Q109" s="230">
        <f>ROUND(E109*P109,2)</f>
        <v>0</v>
      </c>
      <c r="R109" s="230" t="s">
        <v>253</v>
      </c>
      <c r="S109" s="230" t="s">
        <v>119</v>
      </c>
      <c r="T109" s="231" t="s">
        <v>119</v>
      </c>
      <c r="U109" s="215">
        <v>0</v>
      </c>
      <c r="V109" s="215">
        <f>ROUND(E109*U109,2)</f>
        <v>0</v>
      </c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254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46" t="s">
        <v>261</v>
      </c>
      <c r="D110" s="216"/>
      <c r="E110" s="217">
        <v>4.2629999999999999</v>
      </c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127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25">
        <v>39</v>
      </c>
      <c r="B111" s="226" t="s">
        <v>262</v>
      </c>
      <c r="C111" s="244" t="s">
        <v>263</v>
      </c>
      <c r="D111" s="227" t="s">
        <v>196</v>
      </c>
      <c r="E111" s="228">
        <v>2.0299999999999998</v>
      </c>
      <c r="F111" s="229"/>
      <c r="G111" s="230">
        <f>ROUND(E111*F111,2)</f>
        <v>0</v>
      </c>
      <c r="H111" s="229"/>
      <c r="I111" s="230">
        <f>ROUND(E111*H111,2)</f>
        <v>0</v>
      </c>
      <c r="J111" s="229"/>
      <c r="K111" s="230">
        <f>ROUND(E111*J111,2)</f>
        <v>0</v>
      </c>
      <c r="L111" s="230">
        <v>21</v>
      </c>
      <c r="M111" s="230">
        <f>G111*(1+L111/100)</f>
        <v>0</v>
      </c>
      <c r="N111" s="230">
        <v>5.4000000000000001E-4</v>
      </c>
      <c r="O111" s="230">
        <f>ROUND(E111*N111,2)</f>
        <v>0</v>
      </c>
      <c r="P111" s="230">
        <v>0</v>
      </c>
      <c r="Q111" s="230">
        <f>ROUND(E111*P111,2)</f>
        <v>0</v>
      </c>
      <c r="R111" s="230" t="s">
        <v>253</v>
      </c>
      <c r="S111" s="230" t="s">
        <v>119</v>
      </c>
      <c r="T111" s="231" t="s">
        <v>119</v>
      </c>
      <c r="U111" s="215">
        <v>0</v>
      </c>
      <c r="V111" s="215">
        <f>ROUND(E111*U111,2)</f>
        <v>0</v>
      </c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254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46" t="s">
        <v>264</v>
      </c>
      <c r="D112" s="216"/>
      <c r="E112" s="217">
        <v>2.0299999999999998</v>
      </c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127</v>
      </c>
      <c r="AH112" s="206">
        <v>0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25">
        <v>40</v>
      </c>
      <c r="B113" s="226" t="s">
        <v>265</v>
      </c>
      <c r="C113" s="244" t="s">
        <v>266</v>
      </c>
      <c r="D113" s="227" t="s">
        <v>196</v>
      </c>
      <c r="E113" s="228">
        <v>2.0299999999999998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30">
        <v>6.4000000000000005E-4</v>
      </c>
      <c r="O113" s="230">
        <f>ROUND(E113*N113,2)</f>
        <v>0</v>
      </c>
      <c r="P113" s="230">
        <v>0</v>
      </c>
      <c r="Q113" s="230">
        <f>ROUND(E113*P113,2)</f>
        <v>0</v>
      </c>
      <c r="R113" s="230" t="s">
        <v>253</v>
      </c>
      <c r="S113" s="230" t="s">
        <v>119</v>
      </c>
      <c r="T113" s="231" t="s">
        <v>119</v>
      </c>
      <c r="U113" s="215">
        <v>0</v>
      </c>
      <c r="V113" s="215">
        <f>ROUND(E113*U113,2)</f>
        <v>0</v>
      </c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254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46" t="s">
        <v>264</v>
      </c>
      <c r="D114" s="216"/>
      <c r="E114" s="217">
        <v>2.0299999999999998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127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x14ac:dyDescent="0.2">
      <c r="A115" s="219" t="s">
        <v>113</v>
      </c>
      <c r="B115" s="220" t="s">
        <v>66</v>
      </c>
      <c r="C115" s="243" t="s">
        <v>67</v>
      </c>
      <c r="D115" s="221"/>
      <c r="E115" s="222"/>
      <c r="F115" s="223"/>
      <c r="G115" s="223">
        <f>SUMIF(AG116:AG142,"&lt;&gt;NOR",G116:G142)</f>
        <v>0</v>
      </c>
      <c r="H115" s="223"/>
      <c r="I115" s="223">
        <f>SUM(I116:I142)</f>
        <v>0</v>
      </c>
      <c r="J115" s="223"/>
      <c r="K115" s="223">
        <f>SUM(K116:K142)</f>
        <v>0</v>
      </c>
      <c r="L115" s="223"/>
      <c r="M115" s="223">
        <f>SUM(M116:M142)</f>
        <v>0</v>
      </c>
      <c r="N115" s="223"/>
      <c r="O115" s="223">
        <f>SUM(O116:O142)</f>
        <v>1.4200000000000002</v>
      </c>
      <c r="P115" s="223"/>
      <c r="Q115" s="223">
        <f>SUM(Q116:Q142)</f>
        <v>0</v>
      </c>
      <c r="R115" s="223"/>
      <c r="S115" s="223"/>
      <c r="T115" s="224"/>
      <c r="U115" s="218"/>
      <c r="V115" s="218">
        <f>SUM(V116:V142)</f>
        <v>24.84</v>
      </c>
      <c r="W115" s="218"/>
      <c r="AG115" t="s">
        <v>114</v>
      </c>
    </row>
    <row r="116" spans="1:60" outlineLevel="1" x14ac:dyDescent="0.2">
      <c r="A116" s="234">
        <v>41</v>
      </c>
      <c r="B116" s="235" t="s">
        <v>267</v>
      </c>
      <c r="C116" s="247" t="s">
        <v>268</v>
      </c>
      <c r="D116" s="236" t="s">
        <v>196</v>
      </c>
      <c r="E116" s="237">
        <v>1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9">
        <v>2.0000000000000002E-5</v>
      </c>
      <c r="O116" s="239">
        <f>ROUND(E116*N116,2)</f>
        <v>0</v>
      </c>
      <c r="P116" s="239">
        <v>0</v>
      </c>
      <c r="Q116" s="239">
        <f>ROUND(E116*P116,2)</f>
        <v>0</v>
      </c>
      <c r="R116" s="239" t="s">
        <v>212</v>
      </c>
      <c r="S116" s="239" t="s">
        <v>119</v>
      </c>
      <c r="T116" s="240" t="s">
        <v>119</v>
      </c>
      <c r="U116" s="215">
        <v>0.432</v>
      </c>
      <c r="V116" s="215">
        <f>ROUND(E116*U116,2)</f>
        <v>0.43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120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25">
        <v>42</v>
      </c>
      <c r="B117" s="226" t="s">
        <v>269</v>
      </c>
      <c r="C117" s="244" t="s">
        <v>270</v>
      </c>
      <c r="D117" s="227" t="s">
        <v>220</v>
      </c>
      <c r="E117" s="228">
        <v>4.2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21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 t="s">
        <v>212</v>
      </c>
      <c r="S117" s="230" t="s">
        <v>119</v>
      </c>
      <c r="T117" s="231" t="s">
        <v>119</v>
      </c>
      <c r="U117" s="215">
        <v>4.3999999999999997E-2</v>
      </c>
      <c r="V117" s="215">
        <f>ROUND(E117*U117,2)</f>
        <v>0.18</v>
      </c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120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45" t="s">
        <v>271</v>
      </c>
      <c r="D118" s="232"/>
      <c r="E118" s="232"/>
      <c r="F118" s="232"/>
      <c r="G118" s="232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122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25">
        <v>43</v>
      </c>
      <c r="B119" s="226" t="s">
        <v>272</v>
      </c>
      <c r="C119" s="244" t="s">
        <v>273</v>
      </c>
      <c r="D119" s="227" t="s">
        <v>220</v>
      </c>
      <c r="E119" s="228">
        <v>4.2</v>
      </c>
      <c r="F119" s="229"/>
      <c r="G119" s="230">
        <f>ROUND(E119*F119,2)</f>
        <v>0</v>
      </c>
      <c r="H119" s="229"/>
      <c r="I119" s="230">
        <f>ROUND(E119*H119,2)</f>
        <v>0</v>
      </c>
      <c r="J119" s="229"/>
      <c r="K119" s="230">
        <f>ROUND(E119*J119,2)</f>
        <v>0</v>
      </c>
      <c r="L119" s="230">
        <v>21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 t="s">
        <v>212</v>
      </c>
      <c r="S119" s="230" t="s">
        <v>119</v>
      </c>
      <c r="T119" s="231" t="s">
        <v>119</v>
      </c>
      <c r="U119" s="215">
        <v>0.15</v>
      </c>
      <c r="V119" s="215">
        <f>ROUND(E119*U119,2)</f>
        <v>0.63</v>
      </c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120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13"/>
      <c r="B120" s="214"/>
      <c r="C120" s="245" t="s">
        <v>274</v>
      </c>
      <c r="D120" s="232"/>
      <c r="E120" s="232"/>
      <c r="F120" s="232"/>
      <c r="G120" s="232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122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ht="33.75" outlineLevel="1" x14ac:dyDescent="0.2">
      <c r="A121" s="225">
        <v>44</v>
      </c>
      <c r="B121" s="226" t="s">
        <v>275</v>
      </c>
      <c r="C121" s="244" t="s">
        <v>276</v>
      </c>
      <c r="D121" s="227" t="s">
        <v>277</v>
      </c>
      <c r="E121" s="228">
        <v>1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21</v>
      </c>
      <c r="M121" s="230">
        <f>G121*(1+L121/100)</f>
        <v>0</v>
      </c>
      <c r="N121" s="230">
        <v>2.0000000000000002E-5</v>
      </c>
      <c r="O121" s="230">
        <f>ROUND(E121*N121,2)</f>
        <v>0</v>
      </c>
      <c r="P121" s="230">
        <v>0</v>
      </c>
      <c r="Q121" s="230">
        <f>ROUND(E121*P121,2)</f>
        <v>0</v>
      </c>
      <c r="R121" s="230" t="s">
        <v>212</v>
      </c>
      <c r="S121" s="230" t="s">
        <v>119</v>
      </c>
      <c r="T121" s="231" t="s">
        <v>119</v>
      </c>
      <c r="U121" s="215">
        <v>0.31</v>
      </c>
      <c r="V121" s="215">
        <f>ROUND(E121*U121,2)</f>
        <v>0.31</v>
      </c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120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13"/>
      <c r="B122" s="214"/>
      <c r="C122" s="245" t="s">
        <v>249</v>
      </c>
      <c r="D122" s="232"/>
      <c r="E122" s="232"/>
      <c r="F122" s="232"/>
      <c r="G122" s="232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122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34">
        <v>45</v>
      </c>
      <c r="B123" s="235" t="s">
        <v>278</v>
      </c>
      <c r="C123" s="247" t="s">
        <v>279</v>
      </c>
      <c r="D123" s="236" t="s">
        <v>196</v>
      </c>
      <c r="E123" s="237">
        <v>1</v>
      </c>
      <c r="F123" s="238"/>
      <c r="G123" s="239">
        <f>ROUND(E123*F123,2)</f>
        <v>0</v>
      </c>
      <c r="H123" s="238"/>
      <c r="I123" s="239">
        <f>ROUND(E123*H123,2)</f>
        <v>0</v>
      </c>
      <c r="J123" s="238"/>
      <c r="K123" s="239">
        <f>ROUND(E123*J123,2)</f>
        <v>0</v>
      </c>
      <c r="L123" s="239">
        <v>21</v>
      </c>
      <c r="M123" s="239">
        <f>G123*(1+L123/100)</f>
        <v>0</v>
      </c>
      <c r="N123" s="239">
        <v>0.40105000000000002</v>
      </c>
      <c r="O123" s="239">
        <f>ROUND(E123*N123,2)</f>
        <v>0.4</v>
      </c>
      <c r="P123" s="239">
        <v>0</v>
      </c>
      <c r="Q123" s="239">
        <f>ROUND(E123*P123,2)</f>
        <v>0</v>
      </c>
      <c r="R123" s="239" t="s">
        <v>280</v>
      </c>
      <c r="S123" s="239" t="s">
        <v>119</v>
      </c>
      <c r="T123" s="240" t="s">
        <v>119</v>
      </c>
      <c r="U123" s="215">
        <v>1.09236</v>
      </c>
      <c r="V123" s="215">
        <f>ROUND(E123*U123,2)</f>
        <v>1.0900000000000001</v>
      </c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120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34">
        <v>46</v>
      </c>
      <c r="B124" s="235" t="s">
        <v>281</v>
      </c>
      <c r="C124" s="247" t="s">
        <v>282</v>
      </c>
      <c r="D124" s="236" t="s">
        <v>196</v>
      </c>
      <c r="E124" s="237">
        <v>2</v>
      </c>
      <c r="F124" s="238"/>
      <c r="G124" s="239">
        <f>ROUND(E124*F124,2)</f>
        <v>0</v>
      </c>
      <c r="H124" s="238"/>
      <c r="I124" s="239">
        <f>ROUND(E124*H124,2)</f>
        <v>0</v>
      </c>
      <c r="J124" s="238"/>
      <c r="K124" s="239">
        <f>ROUND(E124*J124,2)</f>
        <v>0</v>
      </c>
      <c r="L124" s="239">
        <v>21</v>
      </c>
      <c r="M124" s="239">
        <f>G124*(1+L124/100)</f>
        <v>0</v>
      </c>
      <c r="N124" s="239">
        <v>0</v>
      </c>
      <c r="O124" s="239">
        <f>ROUND(E124*N124,2)</f>
        <v>0</v>
      </c>
      <c r="P124" s="239">
        <v>0</v>
      </c>
      <c r="Q124" s="239">
        <f>ROUND(E124*P124,2)</f>
        <v>0</v>
      </c>
      <c r="R124" s="239" t="s">
        <v>212</v>
      </c>
      <c r="S124" s="239" t="s">
        <v>119</v>
      </c>
      <c r="T124" s="240" t="s">
        <v>119</v>
      </c>
      <c r="U124" s="215">
        <v>0.65</v>
      </c>
      <c r="V124" s="215">
        <f>ROUND(E124*U124,2)</f>
        <v>1.3</v>
      </c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120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34">
        <v>47</v>
      </c>
      <c r="B125" s="235" t="s">
        <v>283</v>
      </c>
      <c r="C125" s="247" t="s">
        <v>284</v>
      </c>
      <c r="D125" s="236" t="s">
        <v>220</v>
      </c>
      <c r="E125" s="237">
        <v>4.2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0</v>
      </c>
      <c r="O125" s="239">
        <f>ROUND(E125*N125,2)</f>
        <v>0</v>
      </c>
      <c r="P125" s="239">
        <v>0</v>
      </c>
      <c r="Q125" s="239">
        <f>ROUND(E125*P125,2)</f>
        <v>0</v>
      </c>
      <c r="R125" s="239" t="s">
        <v>212</v>
      </c>
      <c r="S125" s="239" t="s">
        <v>119</v>
      </c>
      <c r="T125" s="240" t="s">
        <v>119</v>
      </c>
      <c r="U125" s="215">
        <v>2.5999999999999999E-2</v>
      </c>
      <c r="V125" s="215">
        <f>ROUND(E125*U125,2)</f>
        <v>0.11</v>
      </c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120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34">
        <v>48</v>
      </c>
      <c r="B126" s="235" t="s">
        <v>285</v>
      </c>
      <c r="C126" s="247" t="s">
        <v>286</v>
      </c>
      <c r="D126" s="236" t="s">
        <v>220</v>
      </c>
      <c r="E126" s="237">
        <v>4.2</v>
      </c>
      <c r="F126" s="238"/>
      <c r="G126" s="239">
        <f>ROUND(E126*F126,2)</f>
        <v>0</v>
      </c>
      <c r="H126" s="238"/>
      <c r="I126" s="239">
        <f>ROUND(E126*H126,2)</f>
        <v>0</v>
      </c>
      <c r="J126" s="238"/>
      <c r="K126" s="239">
        <f>ROUND(E126*J126,2)</f>
        <v>0</v>
      </c>
      <c r="L126" s="239">
        <v>21</v>
      </c>
      <c r="M126" s="239">
        <f>G126*(1+L126/100)</f>
        <v>0</v>
      </c>
      <c r="N126" s="239">
        <v>2.0000000000000002E-5</v>
      </c>
      <c r="O126" s="239">
        <f>ROUND(E126*N126,2)</f>
        <v>0</v>
      </c>
      <c r="P126" s="239">
        <v>0</v>
      </c>
      <c r="Q126" s="239">
        <f>ROUND(E126*P126,2)</f>
        <v>0</v>
      </c>
      <c r="R126" s="239" t="s">
        <v>212</v>
      </c>
      <c r="S126" s="239" t="s">
        <v>119</v>
      </c>
      <c r="T126" s="240" t="s">
        <v>119</v>
      </c>
      <c r="U126" s="215">
        <v>3.4000000000000002E-2</v>
      </c>
      <c r="V126" s="215">
        <f>ROUND(E126*U126,2)</f>
        <v>0.14000000000000001</v>
      </c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120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34">
        <v>49</v>
      </c>
      <c r="B127" s="235" t="s">
        <v>287</v>
      </c>
      <c r="C127" s="247" t="s">
        <v>288</v>
      </c>
      <c r="D127" s="236" t="s">
        <v>196</v>
      </c>
      <c r="E127" s="237">
        <v>1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9">
        <v>0</v>
      </c>
      <c r="O127" s="239">
        <f>ROUND(E127*N127,2)</f>
        <v>0</v>
      </c>
      <c r="P127" s="239">
        <v>0</v>
      </c>
      <c r="Q127" s="239">
        <f>ROUND(E127*P127,2)</f>
        <v>0</v>
      </c>
      <c r="R127" s="239" t="s">
        <v>289</v>
      </c>
      <c r="S127" s="239" t="s">
        <v>119</v>
      </c>
      <c r="T127" s="240" t="s">
        <v>119</v>
      </c>
      <c r="U127" s="215">
        <v>0.10100000000000001</v>
      </c>
      <c r="V127" s="215">
        <f>ROUND(E127*U127,2)</f>
        <v>0.1</v>
      </c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120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34">
        <v>50</v>
      </c>
      <c r="B128" s="235" t="s">
        <v>290</v>
      </c>
      <c r="C128" s="247" t="s">
        <v>291</v>
      </c>
      <c r="D128" s="236" t="s">
        <v>220</v>
      </c>
      <c r="E128" s="237">
        <v>1.5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9">
        <v>0</v>
      </c>
      <c r="O128" s="239">
        <f>ROUND(E128*N128,2)</f>
        <v>0</v>
      </c>
      <c r="P128" s="239">
        <v>0</v>
      </c>
      <c r="Q128" s="239">
        <f>ROUND(E128*P128,2)</f>
        <v>0</v>
      </c>
      <c r="R128" s="239"/>
      <c r="S128" s="239" t="s">
        <v>119</v>
      </c>
      <c r="T128" s="240" t="s">
        <v>119</v>
      </c>
      <c r="U128" s="215">
        <v>8.5000000000000006E-2</v>
      </c>
      <c r="V128" s="215">
        <f>ROUND(E128*U128,2)</f>
        <v>0.13</v>
      </c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120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34">
        <v>51</v>
      </c>
      <c r="B129" s="235" t="s">
        <v>292</v>
      </c>
      <c r="C129" s="247" t="s">
        <v>293</v>
      </c>
      <c r="D129" s="236" t="s">
        <v>196</v>
      </c>
      <c r="E129" s="237">
        <v>1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9">
        <v>4.96E-3</v>
      </c>
      <c r="O129" s="239">
        <f>ROUND(E129*N129,2)</f>
        <v>0</v>
      </c>
      <c r="P129" s="239">
        <v>0</v>
      </c>
      <c r="Q129" s="239">
        <f>ROUND(E129*P129,2)</f>
        <v>0</v>
      </c>
      <c r="R129" s="239"/>
      <c r="S129" s="239" t="s">
        <v>230</v>
      </c>
      <c r="T129" s="240" t="s">
        <v>231</v>
      </c>
      <c r="U129" s="215">
        <v>8.1300000000000008</v>
      </c>
      <c r="V129" s="215">
        <f>ROUND(E129*U129,2)</f>
        <v>8.1300000000000008</v>
      </c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120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34">
        <v>52</v>
      </c>
      <c r="B130" s="235" t="s">
        <v>294</v>
      </c>
      <c r="C130" s="247" t="s">
        <v>295</v>
      </c>
      <c r="D130" s="236" t="s">
        <v>196</v>
      </c>
      <c r="E130" s="237">
        <v>1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9">
        <v>2.5999999999999999E-3</v>
      </c>
      <c r="O130" s="239">
        <f>ROUND(E130*N130,2)</f>
        <v>0</v>
      </c>
      <c r="P130" s="239">
        <v>0</v>
      </c>
      <c r="Q130" s="239">
        <f>ROUND(E130*P130,2)</f>
        <v>0</v>
      </c>
      <c r="R130" s="239"/>
      <c r="S130" s="239" t="s">
        <v>230</v>
      </c>
      <c r="T130" s="240" t="s">
        <v>119</v>
      </c>
      <c r="U130" s="215">
        <v>0.5</v>
      </c>
      <c r="V130" s="215">
        <f>ROUND(E130*U130,2)</f>
        <v>0.5</v>
      </c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120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34">
        <v>53</v>
      </c>
      <c r="B131" s="235" t="s">
        <v>296</v>
      </c>
      <c r="C131" s="247" t="s">
        <v>297</v>
      </c>
      <c r="D131" s="236" t="s">
        <v>196</v>
      </c>
      <c r="E131" s="237">
        <v>1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0.51066</v>
      </c>
      <c r="O131" s="239">
        <f>ROUND(E131*N131,2)</f>
        <v>0.51</v>
      </c>
      <c r="P131" s="239">
        <v>0</v>
      </c>
      <c r="Q131" s="239">
        <f>ROUND(E131*P131,2)</f>
        <v>0</v>
      </c>
      <c r="R131" s="239"/>
      <c r="S131" s="239" t="s">
        <v>230</v>
      </c>
      <c r="T131" s="240" t="s">
        <v>119</v>
      </c>
      <c r="U131" s="215">
        <v>1.0986</v>
      </c>
      <c r="V131" s="215">
        <f>ROUND(E131*U131,2)</f>
        <v>1.1000000000000001</v>
      </c>
      <c r="W131" s="21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120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34">
        <v>54</v>
      </c>
      <c r="B132" s="235" t="s">
        <v>298</v>
      </c>
      <c r="C132" s="247" t="s">
        <v>299</v>
      </c>
      <c r="D132" s="236" t="s">
        <v>300</v>
      </c>
      <c r="E132" s="237">
        <v>8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9">
        <v>0</v>
      </c>
      <c r="O132" s="239">
        <f>ROUND(E132*N132,2)</f>
        <v>0</v>
      </c>
      <c r="P132" s="239">
        <v>0</v>
      </c>
      <c r="Q132" s="239">
        <f>ROUND(E132*P132,2)</f>
        <v>0</v>
      </c>
      <c r="R132" s="239"/>
      <c r="S132" s="239" t="s">
        <v>230</v>
      </c>
      <c r="T132" s="240" t="s">
        <v>231</v>
      </c>
      <c r="U132" s="215">
        <v>1</v>
      </c>
      <c r="V132" s="215">
        <f>ROUND(E132*U132,2)</f>
        <v>8</v>
      </c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120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ht="22.5" outlineLevel="1" x14ac:dyDescent="0.2">
      <c r="A133" s="225">
        <v>55</v>
      </c>
      <c r="B133" s="226" t="s">
        <v>301</v>
      </c>
      <c r="C133" s="244" t="s">
        <v>302</v>
      </c>
      <c r="D133" s="227" t="s">
        <v>196</v>
      </c>
      <c r="E133" s="228">
        <v>2</v>
      </c>
      <c r="F133" s="229"/>
      <c r="G133" s="230">
        <f>ROUND(E133*F133,2)</f>
        <v>0</v>
      </c>
      <c r="H133" s="229"/>
      <c r="I133" s="230">
        <f>ROUND(E133*H133,2)</f>
        <v>0</v>
      </c>
      <c r="J133" s="229"/>
      <c r="K133" s="230">
        <f>ROUND(E133*J133,2)</f>
        <v>0</v>
      </c>
      <c r="L133" s="230">
        <v>21</v>
      </c>
      <c r="M133" s="230">
        <f>G133*(1+L133/100)</f>
        <v>0</v>
      </c>
      <c r="N133" s="230">
        <v>6.132E-2</v>
      </c>
      <c r="O133" s="230">
        <f>ROUND(E133*N133,2)</f>
        <v>0.12</v>
      </c>
      <c r="P133" s="230">
        <v>0</v>
      </c>
      <c r="Q133" s="230">
        <f>ROUND(E133*P133,2)</f>
        <v>0</v>
      </c>
      <c r="R133" s="230" t="s">
        <v>206</v>
      </c>
      <c r="S133" s="230" t="s">
        <v>119</v>
      </c>
      <c r="T133" s="231" t="s">
        <v>119</v>
      </c>
      <c r="U133" s="215">
        <v>1.3429599999999999</v>
      </c>
      <c r="V133" s="215">
        <f>ROUND(E133*U133,2)</f>
        <v>2.69</v>
      </c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207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13"/>
      <c r="B134" s="214"/>
      <c r="C134" s="246" t="s">
        <v>303</v>
      </c>
      <c r="D134" s="216"/>
      <c r="E134" s="217">
        <v>1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127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46" t="s">
        <v>304</v>
      </c>
      <c r="D135" s="216"/>
      <c r="E135" s="217">
        <v>1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127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ht="22.5" outlineLevel="1" x14ac:dyDescent="0.2">
      <c r="A136" s="234">
        <v>56</v>
      </c>
      <c r="B136" s="235" t="s">
        <v>305</v>
      </c>
      <c r="C136" s="247" t="s">
        <v>306</v>
      </c>
      <c r="D136" s="236" t="s">
        <v>196</v>
      </c>
      <c r="E136" s="237">
        <v>1</v>
      </c>
      <c r="F136" s="238"/>
      <c r="G136" s="239">
        <f>ROUND(E136*F136,2)</f>
        <v>0</v>
      </c>
      <c r="H136" s="238"/>
      <c r="I136" s="239">
        <f>ROUND(E136*H136,2)</f>
        <v>0</v>
      </c>
      <c r="J136" s="238"/>
      <c r="K136" s="239">
        <f>ROUND(E136*J136,2)</f>
        <v>0</v>
      </c>
      <c r="L136" s="239">
        <v>21</v>
      </c>
      <c r="M136" s="239">
        <f>G136*(1+L136/100)</f>
        <v>0</v>
      </c>
      <c r="N136" s="239">
        <v>0.112</v>
      </c>
      <c r="O136" s="239">
        <f>ROUND(E136*N136,2)</f>
        <v>0.11</v>
      </c>
      <c r="P136" s="239">
        <v>0</v>
      </c>
      <c r="Q136" s="239">
        <f>ROUND(E136*P136,2)</f>
        <v>0</v>
      </c>
      <c r="R136" s="239" t="s">
        <v>253</v>
      </c>
      <c r="S136" s="239" t="s">
        <v>119</v>
      </c>
      <c r="T136" s="240" t="s">
        <v>119</v>
      </c>
      <c r="U136" s="215">
        <v>0</v>
      </c>
      <c r="V136" s="215">
        <f>ROUND(E136*U136,2)</f>
        <v>0</v>
      </c>
      <c r="W136" s="21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254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34">
        <v>57</v>
      </c>
      <c r="B137" s="235" t="s">
        <v>307</v>
      </c>
      <c r="C137" s="247" t="s">
        <v>308</v>
      </c>
      <c r="D137" s="236" t="s">
        <v>196</v>
      </c>
      <c r="E137" s="237">
        <v>1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9">
        <v>0.26</v>
      </c>
      <c r="O137" s="239">
        <f>ROUND(E137*N137,2)</f>
        <v>0.26</v>
      </c>
      <c r="P137" s="239">
        <v>0</v>
      </c>
      <c r="Q137" s="239">
        <f>ROUND(E137*P137,2)</f>
        <v>0</v>
      </c>
      <c r="R137" s="239"/>
      <c r="S137" s="239" t="s">
        <v>230</v>
      </c>
      <c r="T137" s="240" t="s">
        <v>119</v>
      </c>
      <c r="U137" s="215">
        <v>0</v>
      </c>
      <c r="V137" s="215">
        <f>ROUND(E137*U137,2)</f>
        <v>0</v>
      </c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254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34">
        <v>58</v>
      </c>
      <c r="B138" s="235" t="s">
        <v>309</v>
      </c>
      <c r="C138" s="247" t="s">
        <v>310</v>
      </c>
      <c r="D138" s="236" t="s">
        <v>196</v>
      </c>
      <c r="E138" s="237">
        <v>1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21</v>
      </c>
      <c r="M138" s="239">
        <f>G138*(1+L138/100)</f>
        <v>0</v>
      </c>
      <c r="N138" s="239">
        <v>6.2500000000000003E-3</v>
      </c>
      <c r="O138" s="239">
        <f>ROUND(E138*N138,2)</f>
        <v>0.01</v>
      </c>
      <c r="P138" s="239">
        <v>0</v>
      </c>
      <c r="Q138" s="239">
        <f>ROUND(E138*P138,2)</f>
        <v>0</v>
      </c>
      <c r="R138" s="239"/>
      <c r="S138" s="239" t="s">
        <v>230</v>
      </c>
      <c r="T138" s="240" t="s">
        <v>231</v>
      </c>
      <c r="U138" s="215">
        <v>0</v>
      </c>
      <c r="V138" s="215">
        <f>ROUND(E138*U138,2)</f>
        <v>0</v>
      </c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254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ht="45" outlineLevel="1" x14ac:dyDescent="0.2">
      <c r="A139" s="234">
        <v>59</v>
      </c>
      <c r="B139" s="235" t="s">
        <v>311</v>
      </c>
      <c r="C139" s="247" t="s">
        <v>312</v>
      </c>
      <c r="D139" s="236" t="s">
        <v>220</v>
      </c>
      <c r="E139" s="237">
        <v>1.5</v>
      </c>
      <c r="F139" s="238"/>
      <c r="G139" s="239">
        <f>ROUND(E139*F139,2)</f>
        <v>0</v>
      </c>
      <c r="H139" s="238"/>
      <c r="I139" s="239">
        <f>ROUND(E139*H139,2)</f>
        <v>0</v>
      </c>
      <c r="J139" s="238"/>
      <c r="K139" s="239">
        <f>ROUND(E139*J139,2)</f>
        <v>0</v>
      </c>
      <c r="L139" s="239">
        <v>21</v>
      </c>
      <c r="M139" s="239">
        <f>G139*(1+L139/100)</f>
        <v>0</v>
      </c>
      <c r="N139" s="239">
        <v>2.5999999999999998E-4</v>
      </c>
      <c r="O139" s="239">
        <f>ROUND(E139*N139,2)</f>
        <v>0</v>
      </c>
      <c r="P139" s="239">
        <v>0</v>
      </c>
      <c r="Q139" s="239">
        <f>ROUND(E139*P139,2)</f>
        <v>0</v>
      </c>
      <c r="R139" s="239" t="s">
        <v>253</v>
      </c>
      <c r="S139" s="239" t="s">
        <v>119</v>
      </c>
      <c r="T139" s="240" t="s">
        <v>119</v>
      </c>
      <c r="U139" s="215">
        <v>0</v>
      </c>
      <c r="V139" s="215">
        <f>ROUND(E139*U139,2)</f>
        <v>0</v>
      </c>
      <c r="W139" s="21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254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ht="22.5" outlineLevel="1" x14ac:dyDescent="0.2">
      <c r="A140" s="234">
        <v>60</v>
      </c>
      <c r="B140" s="235" t="s">
        <v>313</v>
      </c>
      <c r="C140" s="247" t="s">
        <v>314</v>
      </c>
      <c r="D140" s="236" t="s">
        <v>196</v>
      </c>
      <c r="E140" s="237">
        <v>1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2.3E-3</v>
      </c>
      <c r="O140" s="239">
        <f>ROUND(E140*N140,2)</f>
        <v>0</v>
      </c>
      <c r="P140" s="239">
        <v>0</v>
      </c>
      <c r="Q140" s="239">
        <f>ROUND(E140*P140,2)</f>
        <v>0</v>
      </c>
      <c r="R140" s="239" t="s">
        <v>253</v>
      </c>
      <c r="S140" s="239" t="s">
        <v>119</v>
      </c>
      <c r="T140" s="240" t="s">
        <v>119</v>
      </c>
      <c r="U140" s="215">
        <v>0</v>
      </c>
      <c r="V140" s="215">
        <f>ROUND(E140*U140,2)</f>
        <v>0</v>
      </c>
      <c r="W140" s="21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254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34">
        <v>61</v>
      </c>
      <c r="B141" s="235" t="s">
        <v>315</v>
      </c>
      <c r="C141" s="247" t="s">
        <v>316</v>
      </c>
      <c r="D141" s="236" t="s">
        <v>196</v>
      </c>
      <c r="E141" s="237">
        <v>1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9">
        <v>5.4999999999999997E-3</v>
      </c>
      <c r="O141" s="239">
        <f>ROUND(E141*N141,2)</f>
        <v>0.01</v>
      </c>
      <c r="P141" s="239">
        <v>0</v>
      </c>
      <c r="Q141" s="239">
        <f>ROUND(E141*P141,2)</f>
        <v>0</v>
      </c>
      <c r="R141" s="239" t="s">
        <v>253</v>
      </c>
      <c r="S141" s="239" t="s">
        <v>119</v>
      </c>
      <c r="T141" s="240" t="s">
        <v>119</v>
      </c>
      <c r="U141" s="215">
        <v>0</v>
      </c>
      <c r="V141" s="215">
        <f>ROUND(E141*U141,2)</f>
        <v>0</v>
      </c>
      <c r="W141" s="21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254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34">
        <v>62</v>
      </c>
      <c r="B142" s="235" t="s">
        <v>317</v>
      </c>
      <c r="C142" s="247" t="s">
        <v>318</v>
      </c>
      <c r="D142" s="236" t="s">
        <v>319</v>
      </c>
      <c r="E142" s="237">
        <v>3</v>
      </c>
      <c r="F142" s="238"/>
      <c r="G142" s="239">
        <f>ROUND(E142*F142,2)</f>
        <v>0</v>
      </c>
      <c r="H142" s="238"/>
      <c r="I142" s="239">
        <f>ROUND(E142*H142,2)</f>
        <v>0</v>
      </c>
      <c r="J142" s="238"/>
      <c r="K142" s="239">
        <f>ROUND(E142*J142,2)</f>
        <v>0</v>
      </c>
      <c r="L142" s="239">
        <v>21</v>
      </c>
      <c r="M142" s="239">
        <f>G142*(1+L142/100)</f>
        <v>0</v>
      </c>
      <c r="N142" s="239">
        <v>0</v>
      </c>
      <c r="O142" s="239">
        <f>ROUND(E142*N142,2)</f>
        <v>0</v>
      </c>
      <c r="P142" s="239">
        <v>0</v>
      </c>
      <c r="Q142" s="239">
        <f>ROUND(E142*P142,2)</f>
        <v>0</v>
      </c>
      <c r="R142" s="239" t="s">
        <v>320</v>
      </c>
      <c r="S142" s="239" t="s">
        <v>119</v>
      </c>
      <c r="T142" s="240" t="s">
        <v>119</v>
      </c>
      <c r="U142" s="215">
        <v>0</v>
      </c>
      <c r="V142" s="215">
        <f>ROUND(E142*U142,2)</f>
        <v>0</v>
      </c>
      <c r="W142" s="21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321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x14ac:dyDescent="0.2">
      <c r="A143" s="219" t="s">
        <v>113</v>
      </c>
      <c r="B143" s="220" t="s">
        <v>68</v>
      </c>
      <c r="C143" s="243" t="s">
        <v>69</v>
      </c>
      <c r="D143" s="221"/>
      <c r="E143" s="222"/>
      <c r="F143" s="223"/>
      <c r="G143" s="223">
        <f>SUMIF(AG144:AG146,"&lt;&gt;NOR",G144:G146)</f>
        <v>0</v>
      </c>
      <c r="H143" s="223"/>
      <c r="I143" s="223">
        <f>SUM(I144:I146)</f>
        <v>0</v>
      </c>
      <c r="J143" s="223"/>
      <c r="K143" s="223">
        <f>SUM(K144:K146)</f>
        <v>0</v>
      </c>
      <c r="L143" s="223"/>
      <c r="M143" s="223">
        <f>SUM(M144:M146)</f>
        <v>0</v>
      </c>
      <c r="N143" s="223"/>
      <c r="O143" s="223">
        <f>SUM(O144:O146)</f>
        <v>0.16</v>
      </c>
      <c r="P143" s="223"/>
      <c r="Q143" s="223">
        <f>SUM(Q144:Q146)</f>
        <v>3.6</v>
      </c>
      <c r="R143" s="223"/>
      <c r="S143" s="223"/>
      <c r="T143" s="224"/>
      <c r="U143" s="218"/>
      <c r="V143" s="218">
        <f>SUM(V144:V146)</f>
        <v>87.28</v>
      </c>
      <c r="W143" s="218"/>
      <c r="AG143" t="s">
        <v>114</v>
      </c>
    </row>
    <row r="144" spans="1:60" outlineLevel="1" x14ac:dyDescent="0.2">
      <c r="A144" s="234">
        <v>63</v>
      </c>
      <c r="B144" s="235" t="s">
        <v>322</v>
      </c>
      <c r="C144" s="247" t="s">
        <v>323</v>
      </c>
      <c r="D144" s="236" t="s">
        <v>151</v>
      </c>
      <c r="E144" s="237">
        <v>50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9">
        <v>1.2099999999999999E-3</v>
      </c>
      <c r="O144" s="239">
        <f>ROUND(E144*N144,2)</f>
        <v>0.06</v>
      </c>
      <c r="P144" s="239">
        <v>0</v>
      </c>
      <c r="Q144" s="239">
        <f>ROUND(E144*P144,2)</f>
        <v>0</v>
      </c>
      <c r="R144" s="239" t="s">
        <v>324</v>
      </c>
      <c r="S144" s="239" t="s">
        <v>119</v>
      </c>
      <c r="T144" s="240" t="s">
        <v>119</v>
      </c>
      <c r="U144" s="215">
        <v>0.17699999999999999</v>
      </c>
      <c r="V144" s="215">
        <f>ROUND(E144*U144,2)</f>
        <v>8.85</v>
      </c>
      <c r="W144" s="21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120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25">
        <v>64</v>
      </c>
      <c r="B145" s="226" t="s">
        <v>325</v>
      </c>
      <c r="C145" s="244" t="s">
        <v>326</v>
      </c>
      <c r="D145" s="227" t="s">
        <v>220</v>
      </c>
      <c r="E145" s="228">
        <v>200</v>
      </c>
      <c r="F145" s="229"/>
      <c r="G145" s="230">
        <f>ROUND(E145*F145,2)</f>
        <v>0</v>
      </c>
      <c r="H145" s="229"/>
      <c r="I145" s="230">
        <f>ROUND(E145*H145,2)</f>
        <v>0</v>
      </c>
      <c r="J145" s="229"/>
      <c r="K145" s="230">
        <f>ROUND(E145*J145,2)</f>
        <v>0</v>
      </c>
      <c r="L145" s="230">
        <v>21</v>
      </c>
      <c r="M145" s="230">
        <f>G145*(1+L145/100)</f>
        <v>0</v>
      </c>
      <c r="N145" s="230">
        <v>4.8999999999999998E-4</v>
      </c>
      <c r="O145" s="230">
        <f>ROUND(E145*N145,2)</f>
        <v>0.1</v>
      </c>
      <c r="P145" s="230">
        <v>1.7999999999999999E-2</v>
      </c>
      <c r="Q145" s="230">
        <f>ROUND(E145*P145,2)</f>
        <v>3.6</v>
      </c>
      <c r="R145" s="230" t="s">
        <v>206</v>
      </c>
      <c r="S145" s="230" t="s">
        <v>119</v>
      </c>
      <c r="T145" s="231" t="s">
        <v>119</v>
      </c>
      <c r="U145" s="215">
        <v>0.39212999999999998</v>
      </c>
      <c r="V145" s="215">
        <f>ROUND(E145*U145,2)</f>
        <v>78.430000000000007</v>
      </c>
      <c r="W145" s="21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207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13"/>
      <c r="B146" s="214"/>
      <c r="C146" s="245" t="s">
        <v>327</v>
      </c>
      <c r="D146" s="232"/>
      <c r="E146" s="232"/>
      <c r="F146" s="232"/>
      <c r="G146" s="232"/>
      <c r="H146" s="215"/>
      <c r="I146" s="215"/>
      <c r="J146" s="215"/>
      <c r="K146" s="215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1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122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x14ac:dyDescent="0.2">
      <c r="A147" s="219" t="s">
        <v>113</v>
      </c>
      <c r="B147" s="220" t="s">
        <v>70</v>
      </c>
      <c r="C147" s="243" t="s">
        <v>71</v>
      </c>
      <c r="D147" s="221"/>
      <c r="E147" s="222"/>
      <c r="F147" s="223"/>
      <c r="G147" s="223">
        <f>SUMIF(AG148:AG149,"&lt;&gt;NOR",G148:G149)</f>
        <v>0</v>
      </c>
      <c r="H147" s="223"/>
      <c r="I147" s="223">
        <f>SUM(I148:I149)</f>
        <v>0</v>
      </c>
      <c r="J147" s="223"/>
      <c r="K147" s="223">
        <f>SUM(K148:K149)</f>
        <v>0</v>
      </c>
      <c r="L147" s="223"/>
      <c r="M147" s="223">
        <f>SUM(M148:M149)</f>
        <v>0</v>
      </c>
      <c r="N147" s="223"/>
      <c r="O147" s="223">
        <f>SUM(O148:O149)</f>
        <v>0</v>
      </c>
      <c r="P147" s="223"/>
      <c r="Q147" s="223">
        <f>SUM(Q148:Q149)</f>
        <v>0</v>
      </c>
      <c r="R147" s="223"/>
      <c r="S147" s="223"/>
      <c r="T147" s="224"/>
      <c r="U147" s="218"/>
      <c r="V147" s="218">
        <f>SUM(V148:V149)</f>
        <v>11.18</v>
      </c>
      <c r="W147" s="218"/>
      <c r="AG147" t="s">
        <v>114</v>
      </c>
    </row>
    <row r="148" spans="1:60" ht="22.5" outlineLevel="1" x14ac:dyDescent="0.2">
      <c r="A148" s="225">
        <v>65</v>
      </c>
      <c r="B148" s="226" t="s">
        <v>328</v>
      </c>
      <c r="C148" s="244" t="s">
        <v>329</v>
      </c>
      <c r="D148" s="227" t="s">
        <v>330</v>
      </c>
      <c r="E148" s="228">
        <v>52.848089999999999</v>
      </c>
      <c r="F148" s="229"/>
      <c r="G148" s="230">
        <f>ROUND(E148*F148,2)</f>
        <v>0</v>
      </c>
      <c r="H148" s="229"/>
      <c r="I148" s="230">
        <f>ROUND(E148*H148,2)</f>
        <v>0</v>
      </c>
      <c r="J148" s="229"/>
      <c r="K148" s="230">
        <f>ROUND(E148*J148,2)</f>
        <v>0</v>
      </c>
      <c r="L148" s="230">
        <v>21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 t="s">
        <v>212</v>
      </c>
      <c r="S148" s="230" t="s">
        <v>119</v>
      </c>
      <c r="T148" s="231" t="s">
        <v>119</v>
      </c>
      <c r="U148" s="215">
        <v>0.21149999999999999</v>
      </c>
      <c r="V148" s="215">
        <f>ROUND(E148*U148,2)</f>
        <v>11.18</v>
      </c>
      <c r="W148" s="21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331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13"/>
      <c r="B149" s="214"/>
      <c r="C149" s="245" t="s">
        <v>332</v>
      </c>
      <c r="D149" s="232"/>
      <c r="E149" s="232"/>
      <c r="F149" s="232"/>
      <c r="G149" s="232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122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x14ac:dyDescent="0.2">
      <c r="A150" s="219" t="s">
        <v>113</v>
      </c>
      <c r="B150" s="220" t="s">
        <v>72</v>
      </c>
      <c r="C150" s="243" t="s">
        <v>73</v>
      </c>
      <c r="D150" s="221"/>
      <c r="E150" s="222"/>
      <c r="F150" s="223"/>
      <c r="G150" s="223">
        <f>SUMIF(AG151:AG183,"&lt;&gt;NOR",G151:G183)</f>
        <v>0</v>
      </c>
      <c r="H150" s="223"/>
      <c r="I150" s="223">
        <f>SUM(I151:I183)</f>
        <v>0</v>
      </c>
      <c r="J150" s="223"/>
      <c r="K150" s="223">
        <f>SUM(K151:K183)</f>
        <v>0</v>
      </c>
      <c r="L150" s="223"/>
      <c r="M150" s="223">
        <f>SUM(M151:M183)</f>
        <v>0</v>
      </c>
      <c r="N150" s="223"/>
      <c r="O150" s="223">
        <f>SUM(O151:O183)</f>
        <v>0.68</v>
      </c>
      <c r="P150" s="223"/>
      <c r="Q150" s="223">
        <f>SUM(Q151:Q183)</f>
        <v>0</v>
      </c>
      <c r="R150" s="223"/>
      <c r="S150" s="223"/>
      <c r="T150" s="224"/>
      <c r="U150" s="218"/>
      <c r="V150" s="218">
        <f>SUM(V151:V183)</f>
        <v>182.11999999999998</v>
      </c>
      <c r="W150" s="218"/>
      <c r="AG150" t="s">
        <v>114</v>
      </c>
    </row>
    <row r="151" spans="1:60" ht="22.5" outlineLevel="1" x14ac:dyDescent="0.2">
      <c r="A151" s="234">
        <v>66</v>
      </c>
      <c r="B151" s="235" t="s">
        <v>333</v>
      </c>
      <c r="C151" s="247" t="s">
        <v>334</v>
      </c>
      <c r="D151" s="236" t="s">
        <v>220</v>
      </c>
      <c r="E151" s="237">
        <v>3</v>
      </c>
      <c r="F151" s="238"/>
      <c r="G151" s="239">
        <f>ROUND(E151*F151,2)</f>
        <v>0</v>
      </c>
      <c r="H151" s="238"/>
      <c r="I151" s="239">
        <f>ROUND(E151*H151,2)</f>
        <v>0</v>
      </c>
      <c r="J151" s="238"/>
      <c r="K151" s="239">
        <f>ROUND(E151*J151,2)</f>
        <v>0</v>
      </c>
      <c r="L151" s="239">
        <v>21</v>
      </c>
      <c r="M151" s="239">
        <f>G151*(1+L151/100)</f>
        <v>0</v>
      </c>
      <c r="N151" s="239">
        <v>2.0999999999999999E-3</v>
      </c>
      <c r="O151" s="239">
        <f>ROUND(E151*N151,2)</f>
        <v>0.01</v>
      </c>
      <c r="P151" s="239">
        <v>0</v>
      </c>
      <c r="Q151" s="239">
        <f>ROUND(E151*P151,2)</f>
        <v>0</v>
      </c>
      <c r="R151" s="239" t="s">
        <v>289</v>
      </c>
      <c r="S151" s="239" t="s">
        <v>119</v>
      </c>
      <c r="T151" s="240" t="s">
        <v>119</v>
      </c>
      <c r="U151" s="215">
        <v>0.8</v>
      </c>
      <c r="V151" s="215">
        <f>ROUND(E151*U151,2)</f>
        <v>2.4</v>
      </c>
      <c r="W151" s="21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120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ht="22.5" outlineLevel="1" x14ac:dyDescent="0.2">
      <c r="A152" s="234">
        <v>67</v>
      </c>
      <c r="B152" s="235" t="s">
        <v>335</v>
      </c>
      <c r="C152" s="247" t="s">
        <v>336</v>
      </c>
      <c r="D152" s="236" t="s">
        <v>220</v>
      </c>
      <c r="E152" s="237">
        <v>40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9">
        <v>2.5200000000000001E-3</v>
      </c>
      <c r="O152" s="239">
        <f>ROUND(E152*N152,2)</f>
        <v>0.1</v>
      </c>
      <c r="P152" s="239">
        <v>0</v>
      </c>
      <c r="Q152" s="239">
        <f>ROUND(E152*P152,2)</f>
        <v>0</v>
      </c>
      <c r="R152" s="239" t="s">
        <v>289</v>
      </c>
      <c r="S152" s="239" t="s">
        <v>119</v>
      </c>
      <c r="T152" s="240" t="s">
        <v>119</v>
      </c>
      <c r="U152" s="215">
        <v>0.8</v>
      </c>
      <c r="V152" s="215">
        <f>ROUND(E152*U152,2)</f>
        <v>32</v>
      </c>
      <c r="W152" s="21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120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ht="22.5" outlineLevel="1" x14ac:dyDescent="0.2">
      <c r="A153" s="234">
        <v>68</v>
      </c>
      <c r="B153" s="235" t="s">
        <v>337</v>
      </c>
      <c r="C153" s="247" t="s">
        <v>338</v>
      </c>
      <c r="D153" s="236" t="s">
        <v>220</v>
      </c>
      <c r="E153" s="237">
        <v>29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9">
        <v>3.5699999999999998E-3</v>
      </c>
      <c r="O153" s="239">
        <f>ROUND(E153*N153,2)</f>
        <v>0.1</v>
      </c>
      <c r="P153" s="239">
        <v>0</v>
      </c>
      <c r="Q153" s="239">
        <f>ROUND(E153*P153,2)</f>
        <v>0</v>
      </c>
      <c r="R153" s="239" t="s">
        <v>289</v>
      </c>
      <c r="S153" s="239" t="s">
        <v>119</v>
      </c>
      <c r="T153" s="240" t="s">
        <v>119</v>
      </c>
      <c r="U153" s="215">
        <v>0.55000000000000004</v>
      </c>
      <c r="V153" s="215">
        <f>ROUND(E153*U153,2)</f>
        <v>15.95</v>
      </c>
      <c r="W153" s="21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120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ht="22.5" outlineLevel="1" x14ac:dyDescent="0.2">
      <c r="A154" s="225">
        <v>69</v>
      </c>
      <c r="B154" s="226" t="s">
        <v>339</v>
      </c>
      <c r="C154" s="244" t="s">
        <v>340</v>
      </c>
      <c r="D154" s="227" t="s">
        <v>220</v>
      </c>
      <c r="E154" s="228">
        <v>29</v>
      </c>
      <c r="F154" s="229"/>
      <c r="G154" s="230">
        <f>ROUND(E154*F154,2)</f>
        <v>0</v>
      </c>
      <c r="H154" s="229"/>
      <c r="I154" s="230">
        <f>ROUND(E154*H154,2)</f>
        <v>0</v>
      </c>
      <c r="J154" s="229"/>
      <c r="K154" s="230">
        <f>ROUND(E154*J154,2)</f>
        <v>0</v>
      </c>
      <c r="L154" s="230">
        <v>21</v>
      </c>
      <c r="M154" s="230">
        <f>G154*(1+L154/100)</f>
        <v>0</v>
      </c>
      <c r="N154" s="230">
        <v>4.2000000000000002E-4</v>
      </c>
      <c r="O154" s="230">
        <f>ROUND(E154*N154,2)</f>
        <v>0.01</v>
      </c>
      <c r="P154" s="230">
        <v>0</v>
      </c>
      <c r="Q154" s="230">
        <f>ROUND(E154*P154,2)</f>
        <v>0</v>
      </c>
      <c r="R154" s="230" t="s">
        <v>289</v>
      </c>
      <c r="S154" s="230" t="s">
        <v>119</v>
      </c>
      <c r="T154" s="231" t="s">
        <v>119</v>
      </c>
      <c r="U154" s="215">
        <v>0.22500000000000001</v>
      </c>
      <c r="V154" s="215">
        <f>ROUND(E154*U154,2)</f>
        <v>6.53</v>
      </c>
      <c r="W154" s="21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120</v>
      </c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13"/>
      <c r="B155" s="214"/>
      <c r="C155" s="245" t="s">
        <v>341</v>
      </c>
      <c r="D155" s="232"/>
      <c r="E155" s="232"/>
      <c r="F155" s="232"/>
      <c r="G155" s="232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122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ht="22.5" outlineLevel="1" x14ac:dyDescent="0.2">
      <c r="A156" s="225">
        <v>70</v>
      </c>
      <c r="B156" s="226" t="s">
        <v>342</v>
      </c>
      <c r="C156" s="244" t="s">
        <v>343</v>
      </c>
      <c r="D156" s="227" t="s">
        <v>220</v>
      </c>
      <c r="E156" s="228">
        <v>36</v>
      </c>
      <c r="F156" s="229"/>
      <c r="G156" s="230">
        <f>ROUND(E156*F156,2)</f>
        <v>0</v>
      </c>
      <c r="H156" s="229"/>
      <c r="I156" s="230">
        <f>ROUND(E156*H156,2)</f>
        <v>0</v>
      </c>
      <c r="J156" s="229"/>
      <c r="K156" s="230">
        <f>ROUND(E156*J156,2)</f>
        <v>0</v>
      </c>
      <c r="L156" s="230">
        <v>21</v>
      </c>
      <c r="M156" s="230">
        <f>G156*(1+L156/100)</f>
        <v>0</v>
      </c>
      <c r="N156" s="230">
        <v>8.5999999999999998E-4</v>
      </c>
      <c r="O156" s="230">
        <f>ROUND(E156*N156,2)</f>
        <v>0.03</v>
      </c>
      <c r="P156" s="230">
        <v>0</v>
      </c>
      <c r="Q156" s="230">
        <f>ROUND(E156*P156,2)</f>
        <v>0</v>
      </c>
      <c r="R156" s="230" t="s">
        <v>289</v>
      </c>
      <c r="S156" s="230" t="s">
        <v>119</v>
      </c>
      <c r="T156" s="231" t="s">
        <v>119</v>
      </c>
      <c r="U156" s="215">
        <v>0.47499999999999998</v>
      </c>
      <c r="V156" s="215">
        <f>ROUND(E156*U156,2)</f>
        <v>17.100000000000001</v>
      </c>
      <c r="W156" s="21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120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13"/>
      <c r="B157" s="214"/>
      <c r="C157" s="245" t="s">
        <v>341</v>
      </c>
      <c r="D157" s="232"/>
      <c r="E157" s="232"/>
      <c r="F157" s="232"/>
      <c r="G157" s="232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122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ht="22.5" outlineLevel="1" x14ac:dyDescent="0.2">
      <c r="A158" s="225">
        <v>71</v>
      </c>
      <c r="B158" s="226" t="s">
        <v>344</v>
      </c>
      <c r="C158" s="244" t="s">
        <v>345</v>
      </c>
      <c r="D158" s="227" t="s">
        <v>220</v>
      </c>
      <c r="E158" s="228">
        <v>102</v>
      </c>
      <c r="F158" s="229"/>
      <c r="G158" s="230">
        <f>ROUND(E158*F158,2)</f>
        <v>0</v>
      </c>
      <c r="H158" s="229"/>
      <c r="I158" s="230">
        <f>ROUND(E158*H158,2)</f>
        <v>0</v>
      </c>
      <c r="J158" s="229"/>
      <c r="K158" s="230">
        <f>ROUND(E158*J158,2)</f>
        <v>0</v>
      </c>
      <c r="L158" s="230">
        <v>21</v>
      </c>
      <c r="M158" s="230">
        <f>G158*(1+L158/100)</f>
        <v>0</v>
      </c>
      <c r="N158" s="230">
        <v>1.99E-3</v>
      </c>
      <c r="O158" s="230">
        <f>ROUND(E158*N158,2)</f>
        <v>0.2</v>
      </c>
      <c r="P158" s="230">
        <v>0</v>
      </c>
      <c r="Q158" s="230">
        <f>ROUND(E158*P158,2)</f>
        <v>0</v>
      </c>
      <c r="R158" s="230" t="s">
        <v>289</v>
      </c>
      <c r="S158" s="230" t="s">
        <v>119</v>
      </c>
      <c r="T158" s="231" t="s">
        <v>119</v>
      </c>
      <c r="U158" s="215">
        <v>0.79730000000000001</v>
      </c>
      <c r="V158" s="215">
        <f>ROUND(E158*U158,2)</f>
        <v>81.319999999999993</v>
      </c>
      <c r="W158" s="21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120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13"/>
      <c r="B159" s="214"/>
      <c r="C159" s="245" t="s">
        <v>341</v>
      </c>
      <c r="D159" s="232"/>
      <c r="E159" s="232"/>
      <c r="F159" s="232"/>
      <c r="G159" s="232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122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34">
        <v>72</v>
      </c>
      <c r="B160" s="235" t="s">
        <v>346</v>
      </c>
      <c r="C160" s="247" t="s">
        <v>347</v>
      </c>
      <c r="D160" s="236" t="s">
        <v>196</v>
      </c>
      <c r="E160" s="237">
        <v>6</v>
      </c>
      <c r="F160" s="238"/>
      <c r="G160" s="239">
        <f>ROUND(E160*F160,2)</f>
        <v>0</v>
      </c>
      <c r="H160" s="238"/>
      <c r="I160" s="239">
        <f>ROUND(E160*H160,2)</f>
        <v>0</v>
      </c>
      <c r="J160" s="238"/>
      <c r="K160" s="239">
        <f>ROUND(E160*J160,2)</f>
        <v>0</v>
      </c>
      <c r="L160" s="239">
        <v>21</v>
      </c>
      <c r="M160" s="239">
        <f>G160*(1+L160/100)</f>
        <v>0</v>
      </c>
      <c r="N160" s="239">
        <v>7.5000000000000002E-4</v>
      </c>
      <c r="O160" s="239">
        <f>ROUND(E160*N160,2)</f>
        <v>0</v>
      </c>
      <c r="P160" s="239">
        <v>0</v>
      </c>
      <c r="Q160" s="239">
        <f>ROUND(E160*P160,2)</f>
        <v>0</v>
      </c>
      <c r="R160" s="239"/>
      <c r="S160" s="239" t="s">
        <v>119</v>
      </c>
      <c r="T160" s="240" t="s">
        <v>119</v>
      </c>
      <c r="U160" s="215">
        <v>0.36699999999999999</v>
      </c>
      <c r="V160" s="215">
        <f>ROUND(E160*U160,2)</f>
        <v>2.2000000000000002</v>
      </c>
      <c r="W160" s="21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120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25">
        <v>73</v>
      </c>
      <c r="B161" s="226" t="s">
        <v>348</v>
      </c>
      <c r="C161" s="244" t="s">
        <v>349</v>
      </c>
      <c r="D161" s="227" t="s">
        <v>196</v>
      </c>
      <c r="E161" s="228">
        <v>10</v>
      </c>
      <c r="F161" s="229"/>
      <c r="G161" s="230">
        <f>ROUND(E161*F161,2)</f>
        <v>0</v>
      </c>
      <c r="H161" s="229"/>
      <c r="I161" s="230">
        <f>ROUND(E161*H161,2)</f>
        <v>0</v>
      </c>
      <c r="J161" s="229"/>
      <c r="K161" s="230">
        <f>ROUND(E161*J161,2)</f>
        <v>0</v>
      </c>
      <c r="L161" s="230">
        <v>21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 t="s">
        <v>289</v>
      </c>
      <c r="S161" s="230" t="s">
        <v>119</v>
      </c>
      <c r="T161" s="231" t="s">
        <v>119</v>
      </c>
      <c r="U161" s="215">
        <v>0.157</v>
      </c>
      <c r="V161" s="215">
        <f>ROUND(E161*U161,2)</f>
        <v>1.57</v>
      </c>
      <c r="W161" s="21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120</v>
      </c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13"/>
      <c r="B162" s="214"/>
      <c r="C162" s="245" t="s">
        <v>350</v>
      </c>
      <c r="D162" s="232"/>
      <c r="E162" s="232"/>
      <c r="F162" s="232"/>
      <c r="G162" s="232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122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13"/>
      <c r="B163" s="214"/>
      <c r="C163" s="246" t="s">
        <v>351</v>
      </c>
      <c r="D163" s="216"/>
      <c r="E163" s="217">
        <v>10</v>
      </c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127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25">
        <v>74</v>
      </c>
      <c r="B164" s="226" t="s">
        <v>352</v>
      </c>
      <c r="C164" s="244" t="s">
        <v>353</v>
      </c>
      <c r="D164" s="227" t="s">
        <v>196</v>
      </c>
      <c r="E164" s="228">
        <v>14</v>
      </c>
      <c r="F164" s="229"/>
      <c r="G164" s="230">
        <f>ROUND(E164*F164,2)</f>
        <v>0</v>
      </c>
      <c r="H164" s="229"/>
      <c r="I164" s="230">
        <f>ROUND(E164*H164,2)</f>
        <v>0</v>
      </c>
      <c r="J164" s="229"/>
      <c r="K164" s="230">
        <f>ROUND(E164*J164,2)</f>
        <v>0</v>
      </c>
      <c r="L164" s="230">
        <v>21</v>
      </c>
      <c r="M164" s="230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0" t="s">
        <v>289</v>
      </c>
      <c r="S164" s="230" t="s">
        <v>119</v>
      </c>
      <c r="T164" s="231" t="s">
        <v>119</v>
      </c>
      <c r="U164" s="215">
        <v>0.17399999999999999</v>
      </c>
      <c r="V164" s="215">
        <f>ROUND(E164*U164,2)</f>
        <v>2.44</v>
      </c>
      <c r="W164" s="21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120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13"/>
      <c r="B165" s="214"/>
      <c r="C165" s="245" t="s">
        <v>350</v>
      </c>
      <c r="D165" s="232"/>
      <c r="E165" s="232"/>
      <c r="F165" s="232"/>
      <c r="G165" s="232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122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13"/>
      <c r="B166" s="214"/>
      <c r="C166" s="246" t="s">
        <v>354</v>
      </c>
      <c r="D166" s="216"/>
      <c r="E166" s="217">
        <v>7</v>
      </c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127</v>
      </c>
      <c r="AH166" s="206">
        <v>0</v>
      </c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13"/>
      <c r="B167" s="214"/>
      <c r="C167" s="246" t="s">
        <v>355</v>
      </c>
      <c r="D167" s="216"/>
      <c r="E167" s="217">
        <v>7</v>
      </c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127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25">
        <v>75</v>
      </c>
      <c r="B168" s="226" t="s">
        <v>356</v>
      </c>
      <c r="C168" s="244" t="s">
        <v>357</v>
      </c>
      <c r="D168" s="227" t="s">
        <v>196</v>
      </c>
      <c r="E168" s="228">
        <v>1</v>
      </c>
      <c r="F168" s="229"/>
      <c r="G168" s="230">
        <f>ROUND(E168*F168,2)</f>
        <v>0</v>
      </c>
      <c r="H168" s="229"/>
      <c r="I168" s="230">
        <f>ROUND(E168*H168,2)</f>
        <v>0</v>
      </c>
      <c r="J168" s="229"/>
      <c r="K168" s="230">
        <f>ROUND(E168*J168,2)</f>
        <v>0</v>
      </c>
      <c r="L168" s="230">
        <v>21</v>
      </c>
      <c r="M168" s="230">
        <f>G168*(1+L168/100)</f>
        <v>0</v>
      </c>
      <c r="N168" s="230">
        <v>0</v>
      </c>
      <c r="O168" s="230">
        <f>ROUND(E168*N168,2)</f>
        <v>0</v>
      </c>
      <c r="P168" s="230">
        <v>0</v>
      </c>
      <c r="Q168" s="230">
        <f>ROUND(E168*P168,2)</f>
        <v>0</v>
      </c>
      <c r="R168" s="230" t="s">
        <v>289</v>
      </c>
      <c r="S168" s="230" t="s">
        <v>119</v>
      </c>
      <c r="T168" s="231" t="s">
        <v>119</v>
      </c>
      <c r="U168" s="215">
        <v>0.21099999999999999</v>
      </c>
      <c r="V168" s="215">
        <f>ROUND(E168*U168,2)</f>
        <v>0.21</v>
      </c>
      <c r="W168" s="21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120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">
      <c r="A169" s="213"/>
      <c r="B169" s="214"/>
      <c r="C169" s="245" t="s">
        <v>350</v>
      </c>
      <c r="D169" s="232"/>
      <c r="E169" s="232"/>
      <c r="F169" s="232"/>
      <c r="G169" s="232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122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13"/>
      <c r="B170" s="214"/>
      <c r="C170" s="246" t="s">
        <v>358</v>
      </c>
      <c r="D170" s="216"/>
      <c r="E170" s="217">
        <v>1</v>
      </c>
      <c r="F170" s="215"/>
      <c r="G170" s="215"/>
      <c r="H170" s="215"/>
      <c r="I170" s="215"/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  <c r="T170" s="215"/>
      <c r="U170" s="215"/>
      <c r="V170" s="215"/>
      <c r="W170" s="21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127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25">
        <v>76</v>
      </c>
      <c r="B171" s="226" t="s">
        <v>359</v>
      </c>
      <c r="C171" s="244" t="s">
        <v>360</v>
      </c>
      <c r="D171" s="227" t="s">
        <v>196</v>
      </c>
      <c r="E171" s="228">
        <v>15</v>
      </c>
      <c r="F171" s="229"/>
      <c r="G171" s="230">
        <f>ROUND(E171*F171,2)</f>
        <v>0</v>
      </c>
      <c r="H171" s="229"/>
      <c r="I171" s="230">
        <f>ROUND(E171*H171,2)</f>
        <v>0</v>
      </c>
      <c r="J171" s="229"/>
      <c r="K171" s="230">
        <f>ROUND(E171*J171,2)</f>
        <v>0</v>
      </c>
      <c r="L171" s="230">
        <v>21</v>
      </c>
      <c r="M171" s="230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0" t="s">
        <v>289</v>
      </c>
      <c r="S171" s="230" t="s">
        <v>119</v>
      </c>
      <c r="T171" s="231" t="s">
        <v>119</v>
      </c>
      <c r="U171" s="215">
        <v>0.25900000000000001</v>
      </c>
      <c r="V171" s="215">
        <f>ROUND(E171*U171,2)</f>
        <v>3.89</v>
      </c>
      <c r="W171" s="21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120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13"/>
      <c r="B172" s="214"/>
      <c r="C172" s="245" t="s">
        <v>350</v>
      </c>
      <c r="D172" s="232"/>
      <c r="E172" s="232"/>
      <c r="F172" s="232"/>
      <c r="G172" s="232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122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">
      <c r="A173" s="213"/>
      <c r="B173" s="214"/>
      <c r="C173" s="246" t="s">
        <v>361</v>
      </c>
      <c r="D173" s="216"/>
      <c r="E173" s="217">
        <v>10</v>
      </c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127</v>
      </c>
      <c r="AH173" s="206">
        <v>0</v>
      </c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13"/>
      <c r="B174" s="214"/>
      <c r="C174" s="246" t="s">
        <v>362</v>
      </c>
      <c r="D174" s="216"/>
      <c r="E174" s="217">
        <v>2</v>
      </c>
      <c r="F174" s="215"/>
      <c r="G174" s="215"/>
      <c r="H174" s="215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1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127</v>
      </c>
      <c r="AH174" s="206">
        <v>0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">
      <c r="A175" s="213"/>
      <c r="B175" s="214"/>
      <c r="C175" s="246" t="s">
        <v>363</v>
      </c>
      <c r="D175" s="216"/>
      <c r="E175" s="217">
        <v>3</v>
      </c>
      <c r="F175" s="215"/>
      <c r="G175" s="215"/>
      <c r="H175" s="215"/>
      <c r="I175" s="215"/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  <c r="T175" s="215"/>
      <c r="U175" s="215"/>
      <c r="V175" s="215"/>
      <c r="W175" s="21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127</v>
      </c>
      <c r="AH175" s="206">
        <v>0</v>
      </c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ht="22.5" outlineLevel="1" x14ac:dyDescent="0.2">
      <c r="A176" s="234">
        <v>77</v>
      </c>
      <c r="B176" s="235" t="s">
        <v>364</v>
      </c>
      <c r="C176" s="247" t="s">
        <v>365</v>
      </c>
      <c r="D176" s="236" t="s">
        <v>196</v>
      </c>
      <c r="E176" s="237">
        <v>1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9">
        <v>7.5000000000000002E-4</v>
      </c>
      <c r="O176" s="239">
        <f>ROUND(E176*N176,2)</f>
        <v>0</v>
      </c>
      <c r="P176" s="239">
        <v>0</v>
      </c>
      <c r="Q176" s="239">
        <f>ROUND(E176*P176,2)</f>
        <v>0</v>
      </c>
      <c r="R176" s="239" t="s">
        <v>289</v>
      </c>
      <c r="S176" s="239" t="s">
        <v>119</v>
      </c>
      <c r="T176" s="240" t="s">
        <v>119</v>
      </c>
      <c r="U176" s="215">
        <v>0.2</v>
      </c>
      <c r="V176" s="215">
        <f>ROUND(E176*U176,2)</f>
        <v>0.2</v>
      </c>
      <c r="W176" s="21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120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ht="33.75" outlineLevel="1" x14ac:dyDescent="0.2">
      <c r="A177" s="234">
        <v>78</v>
      </c>
      <c r="B177" s="235" t="s">
        <v>366</v>
      </c>
      <c r="C177" s="247" t="s">
        <v>367</v>
      </c>
      <c r="D177" s="236" t="s">
        <v>196</v>
      </c>
      <c r="E177" s="237">
        <v>3</v>
      </c>
      <c r="F177" s="238"/>
      <c r="G177" s="239">
        <f>ROUND(E177*F177,2)</f>
        <v>0</v>
      </c>
      <c r="H177" s="238"/>
      <c r="I177" s="239">
        <f>ROUND(E177*H177,2)</f>
        <v>0</v>
      </c>
      <c r="J177" s="238"/>
      <c r="K177" s="239">
        <f>ROUND(E177*J177,2)</f>
        <v>0</v>
      </c>
      <c r="L177" s="239">
        <v>21</v>
      </c>
      <c r="M177" s="239">
        <f>G177*(1+L177/100)</f>
        <v>0</v>
      </c>
      <c r="N177" s="239">
        <v>7.6630000000000004E-2</v>
      </c>
      <c r="O177" s="239">
        <f>ROUND(E177*N177,2)</f>
        <v>0.23</v>
      </c>
      <c r="P177" s="239">
        <v>0</v>
      </c>
      <c r="Q177" s="239">
        <f>ROUND(E177*P177,2)</f>
        <v>0</v>
      </c>
      <c r="R177" s="239" t="s">
        <v>289</v>
      </c>
      <c r="S177" s="239" t="s">
        <v>119</v>
      </c>
      <c r="T177" s="240" t="s">
        <v>119</v>
      </c>
      <c r="U177" s="215">
        <v>0.5</v>
      </c>
      <c r="V177" s="215">
        <f>ROUND(E177*U177,2)</f>
        <v>1.5</v>
      </c>
      <c r="W177" s="21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120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34">
        <v>79</v>
      </c>
      <c r="B178" s="235" t="s">
        <v>368</v>
      </c>
      <c r="C178" s="247" t="s">
        <v>369</v>
      </c>
      <c r="D178" s="236" t="s">
        <v>196</v>
      </c>
      <c r="E178" s="237">
        <v>6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9">
        <v>2.7E-4</v>
      </c>
      <c r="O178" s="239">
        <f>ROUND(E178*N178,2)</f>
        <v>0</v>
      </c>
      <c r="P178" s="239">
        <v>0</v>
      </c>
      <c r="Q178" s="239">
        <f>ROUND(E178*P178,2)</f>
        <v>0</v>
      </c>
      <c r="R178" s="239" t="s">
        <v>289</v>
      </c>
      <c r="S178" s="239" t="s">
        <v>119</v>
      </c>
      <c r="T178" s="240" t="s">
        <v>119</v>
      </c>
      <c r="U178" s="215">
        <v>0.33300000000000002</v>
      </c>
      <c r="V178" s="215">
        <f>ROUND(E178*U178,2)</f>
        <v>2</v>
      </c>
      <c r="W178" s="21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120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25">
        <v>80</v>
      </c>
      <c r="B179" s="226" t="s">
        <v>370</v>
      </c>
      <c r="C179" s="244" t="s">
        <v>371</v>
      </c>
      <c r="D179" s="227" t="s">
        <v>220</v>
      </c>
      <c r="E179" s="228">
        <v>210</v>
      </c>
      <c r="F179" s="229"/>
      <c r="G179" s="230">
        <f>ROUND(E179*F179,2)</f>
        <v>0</v>
      </c>
      <c r="H179" s="229"/>
      <c r="I179" s="230">
        <f>ROUND(E179*H179,2)</f>
        <v>0</v>
      </c>
      <c r="J179" s="229"/>
      <c r="K179" s="230">
        <f>ROUND(E179*J179,2)</f>
        <v>0</v>
      </c>
      <c r="L179" s="230">
        <v>21</v>
      </c>
      <c r="M179" s="230">
        <f>G179*(1+L179/100)</f>
        <v>0</v>
      </c>
      <c r="N179" s="230">
        <v>0</v>
      </c>
      <c r="O179" s="230">
        <f>ROUND(E179*N179,2)</f>
        <v>0</v>
      </c>
      <c r="P179" s="230">
        <v>0</v>
      </c>
      <c r="Q179" s="230">
        <f>ROUND(E179*P179,2)</f>
        <v>0</v>
      </c>
      <c r="R179" s="230" t="s">
        <v>289</v>
      </c>
      <c r="S179" s="230" t="s">
        <v>119</v>
      </c>
      <c r="T179" s="231" t="s">
        <v>119</v>
      </c>
      <c r="U179" s="215">
        <v>4.8000000000000001E-2</v>
      </c>
      <c r="V179" s="215">
        <f>ROUND(E179*U179,2)</f>
        <v>10.08</v>
      </c>
      <c r="W179" s="21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120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13"/>
      <c r="B180" s="214"/>
      <c r="C180" s="246" t="s">
        <v>372</v>
      </c>
      <c r="D180" s="216"/>
      <c r="E180" s="217">
        <v>210</v>
      </c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127</v>
      </c>
      <c r="AH180" s="206">
        <v>0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34">
        <v>81</v>
      </c>
      <c r="B181" s="235" t="s">
        <v>373</v>
      </c>
      <c r="C181" s="247" t="s">
        <v>374</v>
      </c>
      <c r="D181" s="236" t="s">
        <v>220</v>
      </c>
      <c r="E181" s="237">
        <v>29</v>
      </c>
      <c r="F181" s="238"/>
      <c r="G181" s="239">
        <f>ROUND(E181*F181,2)</f>
        <v>0</v>
      </c>
      <c r="H181" s="238"/>
      <c r="I181" s="239">
        <f>ROUND(E181*H181,2)</f>
        <v>0</v>
      </c>
      <c r="J181" s="238"/>
      <c r="K181" s="239">
        <f>ROUND(E181*J181,2)</f>
        <v>0</v>
      </c>
      <c r="L181" s="239">
        <v>21</v>
      </c>
      <c r="M181" s="239">
        <f>G181*(1+L181/100)</f>
        <v>0</v>
      </c>
      <c r="N181" s="239">
        <v>0</v>
      </c>
      <c r="O181" s="239">
        <f>ROUND(E181*N181,2)</f>
        <v>0</v>
      </c>
      <c r="P181" s="239">
        <v>0</v>
      </c>
      <c r="Q181" s="239">
        <f>ROUND(E181*P181,2)</f>
        <v>0</v>
      </c>
      <c r="R181" s="239" t="s">
        <v>289</v>
      </c>
      <c r="S181" s="239" t="s">
        <v>119</v>
      </c>
      <c r="T181" s="240" t="s">
        <v>119</v>
      </c>
      <c r="U181" s="215">
        <v>5.8999999999999997E-2</v>
      </c>
      <c r="V181" s="215">
        <f>ROUND(E181*U181,2)</f>
        <v>1.71</v>
      </c>
      <c r="W181" s="21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120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25">
        <v>82</v>
      </c>
      <c r="B182" s="226" t="s">
        <v>375</v>
      </c>
      <c r="C182" s="244" t="s">
        <v>376</v>
      </c>
      <c r="D182" s="227" t="s">
        <v>330</v>
      </c>
      <c r="E182" s="228">
        <v>0.69350999999999996</v>
      </c>
      <c r="F182" s="229"/>
      <c r="G182" s="230">
        <f>ROUND(E182*F182,2)</f>
        <v>0</v>
      </c>
      <c r="H182" s="229"/>
      <c r="I182" s="230">
        <f>ROUND(E182*H182,2)</f>
        <v>0</v>
      </c>
      <c r="J182" s="229"/>
      <c r="K182" s="230">
        <f>ROUND(E182*J182,2)</f>
        <v>0</v>
      </c>
      <c r="L182" s="230">
        <v>21</v>
      </c>
      <c r="M182" s="230">
        <f>G182*(1+L182/100)</f>
        <v>0</v>
      </c>
      <c r="N182" s="230">
        <v>0</v>
      </c>
      <c r="O182" s="230">
        <f>ROUND(E182*N182,2)</f>
        <v>0</v>
      </c>
      <c r="P182" s="230">
        <v>0</v>
      </c>
      <c r="Q182" s="230">
        <f>ROUND(E182*P182,2)</f>
        <v>0</v>
      </c>
      <c r="R182" s="230" t="s">
        <v>289</v>
      </c>
      <c r="S182" s="230" t="s">
        <v>119</v>
      </c>
      <c r="T182" s="231" t="s">
        <v>119</v>
      </c>
      <c r="U182" s="215">
        <v>1.47</v>
      </c>
      <c r="V182" s="215">
        <f>ROUND(E182*U182,2)</f>
        <v>1.02</v>
      </c>
      <c r="W182" s="21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331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13"/>
      <c r="B183" s="214"/>
      <c r="C183" s="245" t="s">
        <v>377</v>
      </c>
      <c r="D183" s="232"/>
      <c r="E183" s="232"/>
      <c r="F183" s="232"/>
      <c r="G183" s="232"/>
      <c r="H183" s="215"/>
      <c r="I183" s="215"/>
      <c r="J183" s="215"/>
      <c r="K183" s="215"/>
      <c r="L183" s="215"/>
      <c r="M183" s="215"/>
      <c r="N183" s="215"/>
      <c r="O183" s="215"/>
      <c r="P183" s="215"/>
      <c r="Q183" s="215"/>
      <c r="R183" s="215"/>
      <c r="S183" s="215"/>
      <c r="T183" s="215"/>
      <c r="U183" s="215"/>
      <c r="V183" s="215"/>
      <c r="W183" s="21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122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x14ac:dyDescent="0.2">
      <c r="A184" s="219" t="s">
        <v>113</v>
      </c>
      <c r="B184" s="220" t="s">
        <v>74</v>
      </c>
      <c r="C184" s="243" t="s">
        <v>75</v>
      </c>
      <c r="D184" s="221"/>
      <c r="E184" s="222"/>
      <c r="F184" s="223"/>
      <c r="G184" s="223">
        <f>SUMIF(AG185:AG215,"&lt;&gt;NOR",G185:G215)</f>
        <v>0</v>
      </c>
      <c r="H184" s="223"/>
      <c r="I184" s="223">
        <f>SUM(I185:I215)</f>
        <v>0</v>
      </c>
      <c r="J184" s="223"/>
      <c r="K184" s="223">
        <f>SUM(K185:K215)</f>
        <v>0</v>
      </c>
      <c r="L184" s="223"/>
      <c r="M184" s="223">
        <f>SUM(M185:M215)</f>
        <v>0</v>
      </c>
      <c r="N184" s="223"/>
      <c r="O184" s="223">
        <f>SUM(O185:O215)</f>
        <v>0.22</v>
      </c>
      <c r="P184" s="223"/>
      <c r="Q184" s="223">
        <f>SUM(Q185:Q215)</f>
        <v>0</v>
      </c>
      <c r="R184" s="223"/>
      <c r="S184" s="223"/>
      <c r="T184" s="224"/>
      <c r="U184" s="218"/>
      <c r="V184" s="218">
        <f>SUM(V185:V215)</f>
        <v>165.31999999999996</v>
      </c>
      <c r="W184" s="218"/>
      <c r="AG184" t="s">
        <v>114</v>
      </c>
    </row>
    <row r="185" spans="1:60" ht="22.5" outlineLevel="1" x14ac:dyDescent="0.2">
      <c r="A185" s="234">
        <v>83</v>
      </c>
      <c r="B185" s="235" t="s">
        <v>378</v>
      </c>
      <c r="C185" s="247" t="s">
        <v>379</v>
      </c>
      <c r="D185" s="236" t="s">
        <v>220</v>
      </c>
      <c r="E185" s="237">
        <v>93</v>
      </c>
      <c r="F185" s="238"/>
      <c r="G185" s="239">
        <f>ROUND(E185*F185,2)</f>
        <v>0</v>
      </c>
      <c r="H185" s="238"/>
      <c r="I185" s="239">
        <f>ROUND(E185*H185,2)</f>
        <v>0</v>
      </c>
      <c r="J185" s="238"/>
      <c r="K185" s="239">
        <f>ROUND(E185*J185,2)</f>
        <v>0</v>
      </c>
      <c r="L185" s="239">
        <v>21</v>
      </c>
      <c r="M185" s="239">
        <f>G185*(1+L185/100)</f>
        <v>0</v>
      </c>
      <c r="N185" s="239">
        <v>4.0999999999999999E-4</v>
      </c>
      <c r="O185" s="239">
        <f>ROUND(E185*N185,2)</f>
        <v>0.04</v>
      </c>
      <c r="P185" s="239">
        <v>0</v>
      </c>
      <c r="Q185" s="239">
        <f>ROUND(E185*P185,2)</f>
        <v>0</v>
      </c>
      <c r="R185" s="239" t="s">
        <v>289</v>
      </c>
      <c r="S185" s="239" t="s">
        <v>119</v>
      </c>
      <c r="T185" s="240" t="s">
        <v>119</v>
      </c>
      <c r="U185" s="215">
        <v>0.25800000000000001</v>
      </c>
      <c r="V185" s="215">
        <f>ROUND(E185*U185,2)</f>
        <v>23.99</v>
      </c>
      <c r="W185" s="215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120</v>
      </c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ht="22.5" outlineLevel="1" x14ac:dyDescent="0.2">
      <c r="A186" s="234">
        <v>84</v>
      </c>
      <c r="B186" s="235" t="s">
        <v>380</v>
      </c>
      <c r="C186" s="247" t="s">
        <v>381</v>
      </c>
      <c r="D186" s="236" t="s">
        <v>220</v>
      </c>
      <c r="E186" s="237">
        <v>91</v>
      </c>
      <c r="F186" s="238"/>
      <c r="G186" s="239">
        <f>ROUND(E186*F186,2)</f>
        <v>0</v>
      </c>
      <c r="H186" s="238"/>
      <c r="I186" s="239">
        <f>ROUND(E186*H186,2)</f>
        <v>0</v>
      </c>
      <c r="J186" s="238"/>
      <c r="K186" s="239">
        <f>ROUND(E186*J186,2)</f>
        <v>0</v>
      </c>
      <c r="L186" s="239">
        <v>21</v>
      </c>
      <c r="M186" s="239">
        <f>G186*(1+L186/100)</f>
        <v>0</v>
      </c>
      <c r="N186" s="239">
        <v>5.2999999999999998E-4</v>
      </c>
      <c r="O186" s="239">
        <f>ROUND(E186*N186,2)</f>
        <v>0.05</v>
      </c>
      <c r="P186" s="239">
        <v>0</v>
      </c>
      <c r="Q186" s="239">
        <f>ROUND(E186*P186,2)</f>
        <v>0</v>
      </c>
      <c r="R186" s="239" t="s">
        <v>289</v>
      </c>
      <c r="S186" s="239" t="s">
        <v>119</v>
      </c>
      <c r="T186" s="240" t="s">
        <v>119</v>
      </c>
      <c r="U186" s="215">
        <v>0.27889999999999998</v>
      </c>
      <c r="V186" s="215">
        <f>ROUND(E186*U186,2)</f>
        <v>25.38</v>
      </c>
      <c r="W186" s="21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120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ht="22.5" outlineLevel="1" x14ac:dyDescent="0.2">
      <c r="A187" s="234">
        <v>85</v>
      </c>
      <c r="B187" s="235" t="s">
        <v>382</v>
      </c>
      <c r="C187" s="247" t="s">
        <v>383</v>
      </c>
      <c r="D187" s="236" t="s">
        <v>220</v>
      </c>
      <c r="E187" s="237">
        <v>42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9">
        <v>6.8999999999999997E-4</v>
      </c>
      <c r="O187" s="239">
        <f>ROUND(E187*N187,2)</f>
        <v>0.03</v>
      </c>
      <c r="P187" s="239">
        <v>0</v>
      </c>
      <c r="Q187" s="239">
        <f>ROUND(E187*P187,2)</f>
        <v>0</v>
      </c>
      <c r="R187" s="239" t="s">
        <v>289</v>
      </c>
      <c r="S187" s="239" t="s">
        <v>119</v>
      </c>
      <c r="T187" s="240" t="s">
        <v>119</v>
      </c>
      <c r="U187" s="215">
        <v>0.33279999999999998</v>
      </c>
      <c r="V187" s="215">
        <f>ROUND(E187*U187,2)</f>
        <v>13.98</v>
      </c>
      <c r="W187" s="21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120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ht="22.5" outlineLevel="1" x14ac:dyDescent="0.2">
      <c r="A188" s="234">
        <v>86</v>
      </c>
      <c r="B188" s="235" t="s">
        <v>384</v>
      </c>
      <c r="C188" s="247" t="s">
        <v>385</v>
      </c>
      <c r="D188" s="236" t="s">
        <v>220</v>
      </c>
      <c r="E188" s="237">
        <v>19</v>
      </c>
      <c r="F188" s="238"/>
      <c r="G188" s="239">
        <f>ROUND(E188*F188,2)</f>
        <v>0</v>
      </c>
      <c r="H188" s="238"/>
      <c r="I188" s="239">
        <f>ROUND(E188*H188,2)</f>
        <v>0</v>
      </c>
      <c r="J188" s="238"/>
      <c r="K188" s="239">
        <f>ROUND(E188*J188,2)</f>
        <v>0</v>
      </c>
      <c r="L188" s="239">
        <v>21</v>
      </c>
      <c r="M188" s="239">
        <f>G188*(1+L188/100)</f>
        <v>0</v>
      </c>
      <c r="N188" s="239">
        <v>1.01E-3</v>
      </c>
      <c r="O188" s="239">
        <f>ROUND(E188*N188,2)</f>
        <v>0.02</v>
      </c>
      <c r="P188" s="239">
        <v>0</v>
      </c>
      <c r="Q188" s="239">
        <f>ROUND(E188*P188,2)</f>
        <v>0</v>
      </c>
      <c r="R188" s="239" t="s">
        <v>289</v>
      </c>
      <c r="S188" s="239" t="s">
        <v>119</v>
      </c>
      <c r="T188" s="240" t="s">
        <v>119</v>
      </c>
      <c r="U188" s="215">
        <v>0.38469999999999999</v>
      </c>
      <c r="V188" s="215">
        <f>ROUND(E188*U188,2)</f>
        <v>7.31</v>
      </c>
      <c r="W188" s="21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120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ht="22.5" outlineLevel="1" x14ac:dyDescent="0.2">
      <c r="A189" s="234">
        <v>87</v>
      </c>
      <c r="B189" s="235" t="s">
        <v>386</v>
      </c>
      <c r="C189" s="247" t="s">
        <v>387</v>
      </c>
      <c r="D189" s="236" t="s">
        <v>220</v>
      </c>
      <c r="E189" s="237">
        <v>93</v>
      </c>
      <c r="F189" s="238"/>
      <c r="G189" s="239">
        <f>ROUND(E189*F189,2)</f>
        <v>0</v>
      </c>
      <c r="H189" s="238"/>
      <c r="I189" s="239">
        <f>ROUND(E189*H189,2)</f>
        <v>0</v>
      </c>
      <c r="J189" s="238"/>
      <c r="K189" s="239">
        <f>ROUND(E189*J189,2)</f>
        <v>0</v>
      </c>
      <c r="L189" s="239">
        <v>21</v>
      </c>
      <c r="M189" s="239">
        <f>G189*(1+L189/100)</f>
        <v>0</v>
      </c>
      <c r="N189" s="239">
        <v>6.0000000000000002E-5</v>
      </c>
      <c r="O189" s="239">
        <f>ROUND(E189*N189,2)</f>
        <v>0.01</v>
      </c>
      <c r="P189" s="239">
        <v>0</v>
      </c>
      <c r="Q189" s="239">
        <f>ROUND(E189*P189,2)</f>
        <v>0</v>
      </c>
      <c r="R189" s="239" t="s">
        <v>289</v>
      </c>
      <c r="S189" s="239" t="s">
        <v>119</v>
      </c>
      <c r="T189" s="240" t="s">
        <v>119</v>
      </c>
      <c r="U189" s="215">
        <v>0.129</v>
      </c>
      <c r="V189" s="215">
        <f>ROUND(E189*U189,2)</f>
        <v>12</v>
      </c>
      <c r="W189" s="21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120</v>
      </c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ht="22.5" outlineLevel="1" x14ac:dyDescent="0.2">
      <c r="A190" s="234">
        <v>88</v>
      </c>
      <c r="B190" s="235" t="s">
        <v>388</v>
      </c>
      <c r="C190" s="247" t="s">
        <v>389</v>
      </c>
      <c r="D190" s="236" t="s">
        <v>220</v>
      </c>
      <c r="E190" s="237">
        <v>91</v>
      </c>
      <c r="F190" s="238"/>
      <c r="G190" s="239">
        <f>ROUND(E190*F190,2)</f>
        <v>0</v>
      </c>
      <c r="H190" s="238"/>
      <c r="I190" s="239">
        <f>ROUND(E190*H190,2)</f>
        <v>0</v>
      </c>
      <c r="J190" s="238"/>
      <c r="K190" s="239">
        <f>ROUND(E190*J190,2)</f>
        <v>0</v>
      </c>
      <c r="L190" s="239">
        <v>21</v>
      </c>
      <c r="M190" s="239">
        <f>G190*(1+L190/100)</f>
        <v>0</v>
      </c>
      <c r="N190" s="239">
        <v>9.0000000000000006E-5</v>
      </c>
      <c r="O190" s="239">
        <f>ROUND(E190*N190,2)</f>
        <v>0.01</v>
      </c>
      <c r="P190" s="239">
        <v>0</v>
      </c>
      <c r="Q190" s="239">
        <f>ROUND(E190*P190,2)</f>
        <v>0</v>
      </c>
      <c r="R190" s="239" t="s">
        <v>289</v>
      </c>
      <c r="S190" s="239" t="s">
        <v>119</v>
      </c>
      <c r="T190" s="240" t="s">
        <v>119</v>
      </c>
      <c r="U190" s="215">
        <v>0.129</v>
      </c>
      <c r="V190" s="215">
        <f>ROUND(E190*U190,2)</f>
        <v>11.74</v>
      </c>
      <c r="W190" s="21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120</v>
      </c>
      <c r="AH190" s="206"/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ht="22.5" outlineLevel="1" x14ac:dyDescent="0.2">
      <c r="A191" s="234">
        <v>89</v>
      </c>
      <c r="B191" s="235" t="s">
        <v>390</v>
      </c>
      <c r="C191" s="247" t="s">
        <v>391</v>
      </c>
      <c r="D191" s="236" t="s">
        <v>220</v>
      </c>
      <c r="E191" s="237">
        <v>42</v>
      </c>
      <c r="F191" s="238"/>
      <c r="G191" s="239">
        <f>ROUND(E191*F191,2)</f>
        <v>0</v>
      </c>
      <c r="H191" s="238"/>
      <c r="I191" s="239">
        <f>ROUND(E191*H191,2)</f>
        <v>0</v>
      </c>
      <c r="J191" s="238"/>
      <c r="K191" s="239">
        <f>ROUND(E191*J191,2)</f>
        <v>0</v>
      </c>
      <c r="L191" s="239">
        <v>21</v>
      </c>
      <c r="M191" s="239">
        <f>G191*(1+L191/100)</f>
        <v>0</v>
      </c>
      <c r="N191" s="239">
        <v>8.0000000000000007E-5</v>
      </c>
      <c r="O191" s="239">
        <f>ROUND(E191*N191,2)</f>
        <v>0</v>
      </c>
      <c r="P191" s="239">
        <v>0</v>
      </c>
      <c r="Q191" s="239">
        <f>ROUND(E191*P191,2)</f>
        <v>0</v>
      </c>
      <c r="R191" s="239" t="s">
        <v>289</v>
      </c>
      <c r="S191" s="239" t="s">
        <v>119</v>
      </c>
      <c r="T191" s="240" t="s">
        <v>119</v>
      </c>
      <c r="U191" s="215">
        <v>0.14199999999999999</v>
      </c>
      <c r="V191" s="215">
        <f>ROUND(E191*U191,2)</f>
        <v>5.96</v>
      </c>
      <c r="W191" s="21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120</v>
      </c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ht="22.5" outlineLevel="1" x14ac:dyDescent="0.2">
      <c r="A192" s="234">
        <v>90</v>
      </c>
      <c r="B192" s="235" t="s">
        <v>392</v>
      </c>
      <c r="C192" s="247" t="s">
        <v>393</v>
      </c>
      <c r="D192" s="236" t="s">
        <v>220</v>
      </c>
      <c r="E192" s="237">
        <v>19</v>
      </c>
      <c r="F192" s="238"/>
      <c r="G192" s="239">
        <f>ROUND(E192*F192,2)</f>
        <v>0</v>
      </c>
      <c r="H192" s="238"/>
      <c r="I192" s="239">
        <f>ROUND(E192*H192,2)</f>
        <v>0</v>
      </c>
      <c r="J192" s="238"/>
      <c r="K192" s="239">
        <f>ROUND(E192*J192,2)</f>
        <v>0</v>
      </c>
      <c r="L192" s="239">
        <v>21</v>
      </c>
      <c r="M192" s="239">
        <f>G192*(1+L192/100)</f>
        <v>0</v>
      </c>
      <c r="N192" s="239">
        <v>1.2999999999999999E-4</v>
      </c>
      <c r="O192" s="239">
        <f>ROUND(E192*N192,2)</f>
        <v>0</v>
      </c>
      <c r="P192" s="239">
        <v>0</v>
      </c>
      <c r="Q192" s="239">
        <f>ROUND(E192*P192,2)</f>
        <v>0</v>
      </c>
      <c r="R192" s="239" t="s">
        <v>289</v>
      </c>
      <c r="S192" s="239" t="s">
        <v>119</v>
      </c>
      <c r="T192" s="240" t="s">
        <v>119</v>
      </c>
      <c r="U192" s="215">
        <v>0.157</v>
      </c>
      <c r="V192" s="215">
        <f>ROUND(E192*U192,2)</f>
        <v>2.98</v>
      </c>
      <c r="W192" s="21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120</v>
      </c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25">
        <v>91</v>
      </c>
      <c r="B193" s="226" t="s">
        <v>394</v>
      </c>
      <c r="C193" s="244" t="s">
        <v>395</v>
      </c>
      <c r="D193" s="227" t="s">
        <v>196</v>
      </c>
      <c r="E193" s="228">
        <v>60</v>
      </c>
      <c r="F193" s="229"/>
      <c r="G193" s="230">
        <f>ROUND(E193*F193,2)</f>
        <v>0</v>
      </c>
      <c r="H193" s="229"/>
      <c r="I193" s="230">
        <f>ROUND(E193*H193,2)</f>
        <v>0</v>
      </c>
      <c r="J193" s="229"/>
      <c r="K193" s="230">
        <f>ROUND(E193*J193,2)</f>
        <v>0</v>
      </c>
      <c r="L193" s="230">
        <v>21</v>
      </c>
      <c r="M193" s="230">
        <f>G193*(1+L193/100)</f>
        <v>0</v>
      </c>
      <c r="N193" s="230">
        <v>0</v>
      </c>
      <c r="O193" s="230">
        <f>ROUND(E193*N193,2)</f>
        <v>0</v>
      </c>
      <c r="P193" s="230">
        <v>0</v>
      </c>
      <c r="Q193" s="230">
        <f>ROUND(E193*P193,2)</f>
        <v>0</v>
      </c>
      <c r="R193" s="230" t="s">
        <v>289</v>
      </c>
      <c r="S193" s="230" t="s">
        <v>119</v>
      </c>
      <c r="T193" s="231" t="s">
        <v>119</v>
      </c>
      <c r="U193" s="215">
        <v>0.42499999999999999</v>
      </c>
      <c r="V193" s="215">
        <f>ROUND(E193*U193,2)</f>
        <v>25.5</v>
      </c>
      <c r="W193" s="21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120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13"/>
      <c r="B194" s="214"/>
      <c r="C194" s="246" t="s">
        <v>361</v>
      </c>
      <c r="D194" s="216"/>
      <c r="E194" s="217">
        <v>10</v>
      </c>
      <c r="F194" s="215"/>
      <c r="G194" s="215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127</v>
      </c>
      <c r="AH194" s="206">
        <v>0</v>
      </c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13"/>
      <c r="B195" s="214"/>
      <c r="C195" s="246" t="s">
        <v>362</v>
      </c>
      <c r="D195" s="216"/>
      <c r="E195" s="217">
        <v>2</v>
      </c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127</v>
      </c>
      <c r="AH195" s="206">
        <v>0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13"/>
      <c r="B196" s="214"/>
      <c r="C196" s="246" t="s">
        <v>396</v>
      </c>
      <c r="D196" s="216"/>
      <c r="E196" s="217">
        <v>20</v>
      </c>
      <c r="F196" s="215"/>
      <c r="G196" s="215"/>
      <c r="H196" s="215"/>
      <c r="I196" s="215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127</v>
      </c>
      <c r="AH196" s="206">
        <v>0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13"/>
      <c r="B197" s="214"/>
      <c r="C197" s="246" t="s">
        <v>397</v>
      </c>
      <c r="D197" s="216"/>
      <c r="E197" s="217">
        <v>14</v>
      </c>
      <c r="F197" s="215"/>
      <c r="G197" s="215"/>
      <c r="H197" s="215"/>
      <c r="I197" s="215"/>
      <c r="J197" s="215"/>
      <c r="K197" s="215"/>
      <c r="L197" s="215"/>
      <c r="M197" s="215"/>
      <c r="N197" s="215"/>
      <c r="O197" s="215"/>
      <c r="P197" s="215"/>
      <c r="Q197" s="215"/>
      <c r="R197" s="215"/>
      <c r="S197" s="215"/>
      <c r="T197" s="215"/>
      <c r="U197" s="215"/>
      <c r="V197" s="215"/>
      <c r="W197" s="21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127</v>
      </c>
      <c r="AH197" s="206">
        <v>0</v>
      </c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13"/>
      <c r="B198" s="214"/>
      <c r="C198" s="246" t="s">
        <v>398</v>
      </c>
      <c r="D198" s="216"/>
      <c r="E198" s="217">
        <v>14</v>
      </c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127</v>
      </c>
      <c r="AH198" s="206">
        <v>0</v>
      </c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25">
        <v>92</v>
      </c>
      <c r="B199" s="226" t="s">
        <v>399</v>
      </c>
      <c r="C199" s="244" t="s">
        <v>400</v>
      </c>
      <c r="D199" s="227" t="s">
        <v>196</v>
      </c>
      <c r="E199" s="228">
        <v>1</v>
      </c>
      <c r="F199" s="229"/>
      <c r="G199" s="230">
        <f>ROUND(E199*F199,2)</f>
        <v>0</v>
      </c>
      <c r="H199" s="229"/>
      <c r="I199" s="230">
        <f>ROUND(E199*H199,2)</f>
        <v>0</v>
      </c>
      <c r="J199" s="229"/>
      <c r="K199" s="230">
        <f>ROUND(E199*J199,2)</f>
        <v>0</v>
      </c>
      <c r="L199" s="230">
        <v>21</v>
      </c>
      <c r="M199" s="230">
        <f>G199*(1+L199/100)</f>
        <v>0</v>
      </c>
      <c r="N199" s="230">
        <v>0</v>
      </c>
      <c r="O199" s="230">
        <f>ROUND(E199*N199,2)</f>
        <v>0</v>
      </c>
      <c r="P199" s="230">
        <v>0</v>
      </c>
      <c r="Q199" s="230">
        <f>ROUND(E199*P199,2)</f>
        <v>0</v>
      </c>
      <c r="R199" s="230" t="s">
        <v>289</v>
      </c>
      <c r="S199" s="230" t="s">
        <v>119</v>
      </c>
      <c r="T199" s="231" t="s">
        <v>119</v>
      </c>
      <c r="U199" s="215">
        <v>0.42499999999999999</v>
      </c>
      <c r="V199" s="215">
        <f>ROUND(E199*U199,2)</f>
        <v>0.43</v>
      </c>
      <c r="W199" s="21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120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13"/>
      <c r="B200" s="214"/>
      <c r="C200" s="246" t="s">
        <v>401</v>
      </c>
      <c r="D200" s="216"/>
      <c r="E200" s="217">
        <v>1</v>
      </c>
      <c r="F200" s="215"/>
      <c r="G200" s="215"/>
      <c r="H200" s="215"/>
      <c r="I200" s="215"/>
      <c r="J200" s="215"/>
      <c r="K200" s="215"/>
      <c r="L200" s="215"/>
      <c r="M200" s="215"/>
      <c r="N200" s="215"/>
      <c r="O200" s="215"/>
      <c r="P200" s="215"/>
      <c r="Q200" s="215"/>
      <c r="R200" s="215"/>
      <c r="S200" s="215"/>
      <c r="T200" s="215"/>
      <c r="U200" s="215"/>
      <c r="V200" s="215"/>
      <c r="W200" s="21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127</v>
      </c>
      <c r="AH200" s="206">
        <v>0</v>
      </c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ht="22.5" outlineLevel="1" x14ac:dyDescent="0.2">
      <c r="A201" s="234">
        <v>93</v>
      </c>
      <c r="B201" s="235" t="s">
        <v>402</v>
      </c>
      <c r="C201" s="247" t="s">
        <v>403</v>
      </c>
      <c r="D201" s="236" t="s">
        <v>196</v>
      </c>
      <c r="E201" s="237">
        <v>7</v>
      </c>
      <c r="F201" s="238"/>
      <c r="G201" s="239">
        <f>ROUND(E201*F201,2)</f>
        <v>0</v>
      </c>
      <c r="H201" s="238"/>
      <c r="I201" s="239">
        <f>ROUND(E201*H201,2)</f>
        <v>0</v>
      </c>
      <c r="J201" s="238"/>
      <c r="K201" s="239">
        <f>ROUND(E201*J201,2)</f>
        <v>0</v>
      </c>
      <c r="L201" s="239">
        <v>21</v>
      </c>
      <c r="M201" s="239">
        <f>G201*(1+L201/100)</f>
        <v>0</v>
      </c>
      <c r="N201" s="239">
        <v>4.0999999999999999E-4</v>
      </c>
      <c r="O201" s="239">
        <f>ROUND(E201*N201,2)</f>
        <v>0</v>
      </c>
      <c r="P201" s="239">
        <v>0</v>
      </c>
      <c r="Q201" s="239">
        <f>ROUND(E201*P201,2)</f>
        <v>0</v>
      </c>
      <c r="R201" s="239" t="s">
        <v>289</v>
      </c>
      <c r="S201" s="239" t="s">
        <v>119</v>
      </c>
      <c r="T201" s="240" t="s">
        <v>119</v>
      </c>
      <c r="U201" s="215">
        <v>0.50800000000000001</v>
      </c>
      <c r="V201" s="215">
        <f>ROUND(E201*U201,2)</f>
        <v>3.56</v>
      </c>
      <c r="W201" s="21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120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ht="22.5" outlineLevel="1" x14ac:dyDescent="0.2">
      <c r="A202" s="234">
        <v>94</v>
      </c>
      <c r="B202" s="235" t="s">
        <v>404</v>
      </c>
      <c r="C202" s="247" t="s">
        <v>405</v>
      </c>
      <c r="D202" s="236" t="s">
        <v>196</v>
      </c>
      <c r="E202" s="237">
        <v>4</v>
      </c>
      <c r="F202" s="238"/>
      <c r="G202" s="239">
        <f>ROUND(E202*F202,2)</f>
        <v>0</v>
      </c>
      <c r="H202" s="238"/>
      <c r="I202" s="239">
        <f>ROUND(E202*H202,2)</f>
        <v>0</v>
      </c>
      <c r="J202" s="238"/>
      <c r="K202" s="239">
        <f>ROUND(E202*J202,2)</f>
        <v>0</v>
      </c>
      <c r="L202" s="239">
        <v>21</v>
      </c>
      <c r="M202" s="239">
        <f>G202*(1+L202/100)</f>
        <v>0</v>
      </c>
      <c r="N202" s="239">
        <v>3.1E-4</v>
      </c>
      <c r="O202" s="239">
        <f>ROUND(E202*N202,2)</f>
        <v>0</v>
      </c>
      <c r="P202" s="239">
        <v>0</v>
      </c>
      <c r="Q202" s="239">
        <f>ROUND(E202*P202,2)</f>
        <v>0</v>
      </c>
      <c r="R202" s="239" t="s">
        <v>289</v>
      </c>
      <c r="S202" s="239" t="s">
        <v>119</v>
      </c>
      <c r="T202" s="240" t="s">
        <v>119</v>
      </c>
      <c r="U202" s="215">
        <v>0.20699999999999999</v>
      </c>
      <c r="V202" s="215">
        <f>ROUND(E202*U202,2)</f>
        <v>0.83</v>
      </c>
      <c r="W202" s="21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120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ht="22.5" outlineLevel="1" x14ac:dyDescent="0.2">
      <c r="A203" s="234">
        <v>95</v>
      </c>
      <c r="B203" s="235" t="s">
        <v>406</v>
      </c>
      <c r="C203" s="247" t="s">
        <v>407</v>
      </c>
      <c r="D203" s="236" t="s">
        <v>196</v>
      </c>
      <c r="E203" s="237">
        <v>14</v>
      </c>
      <c r="F203" s="238"/>
      <c r="G203" s="239">
        <f>ROUND(E203*F203,2)</f>
        <v>0</v>
      </c>
      <c r="H203" s="238"/>
      <c r="I203" s="239">
        <f>ROUND(E203*H203,2)</f>
        <v>0</v>
      </c>
      <c r="J203" s="238"/>
      <c r="K203" s="239">
        <f>ROUND(E203*J203,2)</f>
        <v>0</v>
      </c>
      <c r="L203" s="239">
        <v>21</v>
      </c>
      <c r="M203" s="239">
        <f>G203*(1+L203/100)</f>
        <v>0</v>
      </c>
      <c r="N203" s="239">
        <v>4.8000000000000001E-4</v>
      </c>
      <c r="O203" s="239">
        <f>ROUND(E203*N203,2)</f>
        <v>0.01</v>
      </c>
      <c r="P203" s="239">
        <v>0</v>
      </c>
      <c r="Q203" s="239">
        <f>ROUND(E203*P203,2)</f>
        <v>0</v>
      </c>
      <c r="R203" s="239" t="s">
        <v>289</v>
      </c>
      <c r="S203" s="239" t="s">
        <v>119</v>
      </c>
      <c r="T203" s="240" t="s">
        <v>119</v>
      </c>
      <c r="U203" s="215">
        <v>0.22700000000000001</v>
      </c>
      <c r="V203" s="215">
        <f>ROUND(E203*U203,2)</f>
        <v>3.18</v>
      </c>
      <c r="W203" s="21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120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ht="22.5" outlineLevel="1" x14ac:dyDescent="0.2">
      <c r="A204" s="234">
        <v>96</v>
      </c>
      <c r="B204" s="235" t="s">
        <v>408</v>
      </c>
      <c r="C204" s="247" t="s">
        <v>409</v>
      </c>
      <c r="D204" s="236" t="s">
        <v>196</v>
      </c>
      <c r="E204" s="237">
        <v>2</v>
      </c>
      <c r="F204" s="238"/>
      <c r="G204" s="239">
        <f>ROUND(E204*F204,2)</f>
        <v>0</v>
      </c>
      <c r="H204" s="238"/>
      <c r="I204" s="239">
        <f>ROUND(E204*H204,2)</f>
        <v>0</v>
      </c>
      <c r="J204" s="238"/>
      <c r="K204" s="239">
        <f>ROUND(E204*J204,2)</f>
        <v>0</v>
      </c>
      <c r="L204" s="239">
        <v>21</v>
      </c>
      <c r="M204" s="239">
        <f>G204*(1+L204/100)</f>
        <v>0</v>
      </c>
      <c r="N204" s="239">
        <v>6.8000000000000005E-4</v>
      </c>
      <c r="O204" s="239">
        <f>ROUND(E204*N204,2)</f>
        <v>0</v>
      </c>
      <c r="P204" s="239">
        <v>0</v>
      </c>
      <c r="Q204" s="239">
        <f>ROUND(E204*P204,2)</f>
        <v>0</v>
      </c>
      <c r="R204" s="239" t="s">
        <v>289</v>
      </c>
      <c r="S204" s="239" t="s">
        <v>119</v>
      </c>
      <c r="T204" s="240" t="s">
        <v>119</v>
      </c>
      <c r="U204" s="215">
        <v>0.26900000000000002</v>
      </c>
      <c r="V204" s="215">
        <f>ROUND(E204*U204,2)</f>
        <v>0.54</v>
      </c>
      <c r="W204" s="21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120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ht="22.5" outlineLevel="1" x14ac:dyDescent="0.2">
      <c r="A205" s="234">
        <v>97</v>
      </c>
      <c r="B205" s="235" t="s">
        <v>410</v>
      </c>
      <c r="C205" s="247" t="s">
        <v>411</v>
      </c>
      <c r="D205" s="236" t="s">
        <v>196</v>
      </c>
      <c r="E205" s="237">
        <v>1</v>
      </c>
      <c r="F205" s="238"/>
      <c r="G205" s="239">
        <f>ROUND(E205*F205,2)</f>
        <v>0</v>
      </c>
      <c r="H205" s="238"/>
      <c r="I205" s="239">
        <f>ROUND(E205*H205,2)</f>
        <v>0</v>
      </c>
      <c r="J205" s="238"/>
      <c r="K205" s="239">
        <f>ROUND(E205*J205,2)</f>
        <v>0</v>
      </c>
      <c r="L205" s="239">
        <v>21</v>
      </c>
      <c r="M205" s="239">
        <f>G205*(1+L205/100)</f>
        <v>0</v>
      </c>
      <c r="N205" s="239">
        <v>1.0399999999999999E-3</v>
      </c>
      <c r="O205" s="239">
        <f>ROUND(E205*N205,2)</f>
        <v>0</v>
      </c>
      <c r="P205" s="239">
        <v>0</v>
      </c>
      <c r="Q205" s="239">
        <f>ROUND(E205*P205,2)</f>
        <v>0</v>
      </c>
      <c r="R205" s="239" t="s">
        <v>289</v>
      </c>
      <c r="S205" s="239" t="s">
        <v>119</v>
      </c>
      <c r="T205" s="240" t="s">
        <v>119</v>
      </c>
      <c r="U205" s="215">
        <v>0.35099999999999998</v>
      </c>
      <c r="V205" s="215">
        <f>ROUND(E205*U205,2)</f>
        <v>0.35</v>
      </c>
      <c r="W205" s="21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120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ht="22.5" outlineLevel="1" x14ac:dyDescent="0.2">
      <c r="A206" s="234">
        <v>98</v>
      </c>
      <c r="B206" s="235" t="s">
        <v>412</v>
      </c>
      <c r="C206" s="247" t="s">
        <v>413</v>
      </c>
      <c r="D206" s="236" t="s">
        <v>196</v>
      </c>
      <c r="E206" s="237">
        <v>1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9">
        <v>1.1800000000000001E-3</v>
      </c>
      <c r="O206" s="239">
        <f>ROUND(E206*N206,2)</f>
        <v>0</v>
      </c>
      <c r="P206" s="239">
        <v>0</v>
      </c>
      <c r="Q206" s="239">
        <f>ROUND(E206*P206,2)</f>
        <v>0</v>
      </c>
      <c r="R206" s="239" t="s">
        <v>289</v>
      </c>
      <c r="S206" s="239" t="s">
        <v>119</v>
      </c>
      <c r="T206" s="240" t="s">
        <v>119</v>
      </c>
      <c r="U206" s="215">
        <v>0.35099999999999998</v>
      </c>
      <c r="V206" s="215">
        <f>ROUND(E206*U206,2)</f>
        <v>0.35</v>
      </c>
      <c r="W206" s="21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120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ht="22.5" outlineLevel="1" x14ac:dyDescent="0.2">
      <c r="A207" s="234">
        <v>99</v>
      </c>
      <c r="B207" s="235" t="s">
        <v>414</v>
      </c>
      <c r="C207" s="247" t="s">
        <v>415</v>
      </c>
      <c r="D207" s="236" t="s">
        <v>196</v>
      </c>
      <c r="E207" s="237">
        <v>1</v>
      </c>
      <c r="F207" s="238"/>
      <c r="G207" s="239">
        <f>ROUND(E207*F207,2)</f>
        <v>0</v>
      </c>
      <c r="H207" s="238"/>
      <c r="I207" s="239">
        <f>ROUND(E207*H207,2)</f>
        <v>0</v>
      </c>
      <c r="J207" s="238"/>
      <c r="K207" s="239">
        <f>ROUND(E207*J207,2)</f>
        <v>0</v>
      </c>
      <c r="L207" s="239">
        <v>21</v>
      </c>
      <c r="M207" s="239">
        <f>G207*(1+L207/100)</f>
        <v>0</v>
      </c>
      <c r="N207" s="239">
        <v>0.03</v>
      </c>
      <c r="O207" s="239">
        <f>ROUND(E207*N207,2)</f>
        <v>0.03</v>
      </c>
      <c r="P207" s="239">
        <v>0</v>
      </c>
      <c r="Q207" s="239">
        <f>ROUND(E207*P207,2)</f>
        <v>0</v>
      </c>
      <c r="R207" s="239" t="s">
        <v>289</v>
      </c>
      <c r="S207" s="239" t="s">
        <v>119</v>
      </c>
      <c r="T207" s="240" t="s">
        <v>119</v>
      </c>
      <c r="U207" s="215">
        <v>1.6439999999999999</v>
      </c>
      <c r="V207" s="215">
        <f>ROUND(E207*U207,2)</f>
        <v>1.64</v>
      </c>
      <c r="W207" s="21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120</v>
      </c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ht="33.75" outlineLevel="1" x14ac:dyDescent="0.2">
      <c r="A208" s="234">
        <v>100</v>
      </c>
      <c r="B208" s="235" t="s">
        <v>416</v>
      </c>
      <c r="C208" s="247" t="s">
        <v>417</v>
      </c>
      <c r="D208" s="236" t="s">
        <v>196</v>
      </c>
      <c r="E208" s="237">
        <v>8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9">
        <v>2.14E-3</v>
      </c>
      <c r="O208" s="239">
        <f>ROUND(E208*N208,2)</f>
        <v>0.02</v>
      </c>
      <c r="P208" s="239">
        <v>0</v>
      </c>
      <c r="Q208" s="239">
        <f>ROUND(E208*P208,2)</f>
        <v>0</v>
      </c>
      <c r="R208" s="239" t="s">
        <v>289</v>
      </c>
      <c r="S208" s="239" t="s">
        <v>119</v>
      </c>
      <c r="T208" s="240" t="s">
        <v>119</v>
      </c>
      <c r="U208" s="215">
        <v>0.372</v>
      </c>
      <c r="V208" s="215">
        <f>ROUND(E208*U208,2)</f>
        <v>2.98</v>
      </c>
      <c r="W208" s="21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120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25">
        <v>101</v>
      </c>
      <c r="B209" s="226" t="s">
        <v>418</v>
      </c>
      <c r="C209" s="244" t="s">
        <v>419</v>
      </c>
      <c r="D209" s="227" t="s">
        <v>220</v>
      </c>
      <c r="E209" s="228">
        <v>226</v>
      </c>
      <c r="F209" s="229"/>
      <c r="G209" s="230">
        <f>ROUND(E209*F209,2)</f>
        <v>0</v>
      </c>
      <c r="H209" s="229"/>
      <c r="I209" s="230">
        <f>ROUND(E209*H209,2)</f>
        <v>0</v>
      </c>
      <c r="J209" s="229"/>
      <c r="K209" s="230">
        <f>ROUND(E209*J209,2)</f>
        <v>0</v>
      </c>
      <c r="L209" s="230">
        <v>21</v>
      </c>
      <c r="M209" s="230">
        <f>G209*(1+L209/100)</f>
        <v>0</v>
      </c>
      <c r="N209" s="230">
        <v>0</v>
      </c>
      <c r="O209" s="230">
        <f>ROUND(E209*N209,2)</f>
        <v>0</v>
      </c>
      <c r="P209" s="230">
        <v>0</v>
      </c>
      <c r="Q209" s="230">
        <f>ROUND(E209*P209,2)</f>
        <v>0</v>
      </c>
      <c r="R209" s="230" t="s">
        <v>289</v>
      </c>
      <c r="S209" s="230" t="s">
        <v>119</v>
      </c>
      <c r="T209" s="231" t="s">
        <v>119</v>
      </c>
      <c r="U209" s="215">
        <v>2.9000000000000001E-2</v>
      </c>
      <c r="V209" s="215">
        <f>ROUND(E209*U209,2)</f>
        <v>6.55</v>
      </c>
      <c r="W209" s="21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120</v>
      </c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13"/>
      <c r="B210" s="214"/>
      <c r="C210" s="246" t="s">
        <v>420</v>
      </c>
      <c r="D210" s="216"/>
      <c r="E210" s="217">
        <v>226</v>
      </c>
      <c r="F210" s="215"/>
      <c r="G210" s="215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5"/>
      <c r="V210" s="215"/>
      <c r="W210" s="21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127</v>
      </c>
      <c r="AH210" s="206">
        <v>0</v>
      </c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34">
        <v>102</v>
      </c>
      <c r="B211" s="235" t="s">
        <v>421</v>
      </c>
      <c r="C211" s="247" t="s">
        <v>422</v>
      </c>
      <c r="D211" s="236" t="s">
        <v>220</v>
      </c>
      <c r="E211" s="237">
        <v>19</v>
      </c>
      <c r="F211" s="238"/>
      <c r="G211" s="239">
        <f>ROUND(E211*F211,2)</f>
        <v>0</v>
      </c>
      <c r="H211" s="238"/>
      <c r="I211" s="239">
        <f>ROUND(E211*H211,2)</f>
        <v>0</v>
      </c>
      <c r="J211" s="238"/>
      <c r="K211" s="239">
        <f>ROUND(E211*J211,2)</f>
        <v>0</v>
      </c>
      <c r="L211" s="239">
        <v>21</v>
      </c>
      <c r="M211" s="239">
        <f>G211*(1+L211/100)</f>
        <v>0</v>
      </c>
      <c r="N211" s="239">
        <v>0</v>
      </c>
      <c r="O211" s="239">
        <f>ROUND(E211*N211,2)</f>
        <v>0</v>
      </c>
      <c r="P211" s="239">
        <v>0</v>
      </c>
      <c r="Q211" s="239">
        <f>ROUND(E211*P211,2)</f>
        <v>0</v>
      </c>
      <c r="R211" s="239" t="s">
        <v>289</v>
      </c>
      <c r="S211" s="239" t="s">
        <v>119</v>
      </c>
      <c r="T211" s="240" t="s">
        <v>119</v>
      </c>
      <c r="U211" s="215">
        <v>3.1E-2</v>
      </c>
      <c r="V211" s="215">
        <f>ROUND(E211*U211,2)</f>
        <v>0.59</v>
      </c>
      <c r="W211" s="21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120</v>
      </c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">
      <c r="A212" s="225">
        <v>103</v>
      </c>
      <c r="B212" s="226" t="s">
        <v>423</v>
      </c>
      <c r="C212" s="244" t="s">
        <v>424</v>
      </c>
      <c r="D212" s="227" t="s">
        <v>220</v>
      </c>
      <c r="E212" s="228">
        <v>245</v>
      </c>
      <c r="F212" s="229"/>
      <c r="G212" s="230">
        <f>ROUND(E212*F212,2)</f>
        <v>0</v>
      </c>
      <c r="H212" s="229"/>
      <c r="I212" s="230">
        <f>ROUND(E212*H212,2)</f>
        <v>0</v>
      </c>
      <c r="J212" s="229"/>
      <c r="K212" s="230">
        <f>ROUND(E212*J212,2)</f>
        <v>0</v>
      </c>
      <c r="L212" s="230">
        <v>21</v>
      </c>
      <c r="M212" s="230">
        <f>G212*(1+L212/100)</f>
        <v>0</v>
      </c>
      <c r="N212" s="230">
        <v>1.0000000000000001E-5</v>
      </c>
      <c r="O212" s="230">
        <f>ROUND(E212*N212,2)</f>
        <v>0</v>
      </c>
      <c r="P212" s="230">
        <v>0</v>
      </c>
      <c r="Q212" s="230">
        <f>ROUND(E212*P212,2)</f>
        <v>0</v>
      </c>
      <c r="R212" s="230" t="s">
        <v>289</v>
      </c>
      <c r="S212" s="230" t="s">
        <v>119</v>
      </c>
      <c r="T212" s="231" t="s">
        <v>119</v>
      </c>
      <c r="U212" s="215">
        <v>6.2E-2</v>
      </c>
      <c r="V212" s="215">
        <f>ROUND(E212*U212,2)</f>
        <v>15.19</v>
      </c>
      <c r="W212" s="21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120</v>
      </c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13"/>
      <c r="B213" s="214"/>
      <c r="C213" s="246" t="s">
        <v>425</v>
      </c>
      <c r="D213" s="216"/>
      <c r="E213" s="217">
        <v>245</v>
      </c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127</v>
      </c>
      <c r="AH213" s="206">
        <v>0</v>
      </c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">
      <c r="A214" s="225">
        <v>104</v>
      </c>
      <c r="B214" s="226" t="s">
        <v>426</v>
      </c>
      <c r="C214" s="244" t="s">
        <v>427</v>
      </c>
      <c r="D214" s="227" t="s">
        <v>330</v>
      </c>
      <c r="E214" s="228">
        <v>0.21811</v>
      </c>
      <c r="F214" s="229"/>
      <c r="G214" s="230">
        <f>ROUND(E214*F214,2)</f>
        <v>0</v>
      </c>
      <c r="H214" s="229"/>
      <c r="I214" s="230">
        <f>ROUND(E214*H214,2)</f>
        <v>0</v>
      </c>
      <c r="J214" s="229"/>
      <c r="K214" s="230">
        <f>ROUND(E214*J214,2)</f>
        <v>0</v>
      </c>
      <c r="L214" s="230">
        <v>21</v>
      </c>
      <c r="M214" s="230">
        <f>G214*(1+L214/100)</f>
        <v>0</v>
      </c>
      <c r="N214" s="230">
        <v>0</v>
      </c>
      <c r="O214" s="230">
        <f>ROUND(E214*N214,2)</f>
        <v>0</v>
      </c>
      <c r="P214" s="230">
        <v>0</v>
      </c>
      <c r="Q214" s="230">
        <f>ROUND(E214*P214,2)</f>
        <v>0</v>
      </c>
      <c r="R214" s="230" t="s">
        <v>289</v>
      </c>
      <c r="S214" s="230" t="s">
        <v>119</v>
      </c>
      <c r="T214" s="231" t="s">
        <v>119</v>
      </c>
      <c r="U214" s="215">
        <v>1.327</v>
      </c>
      <c r="V214" s="215">
        <f>ROUND(E214*U214,2)</f>
        <v>0.28999999999999998</v>
      </c>
      <c r="W214" s="21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331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13"/>
      <c r="B215" s="214"/>
      <c r="C215" s="245" t="s">
        <v>428</v>
      </c>
      <c r="D215" s="232"/>
      <c r="E215" s="232"/>
      <c r="F215" s="232"/>
      <c r="G215" s="232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122</v>
      </c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x14ac:dyDescent="0.2">
      <c r="A216" s="219" t="s">
        <v>113</v>
      </c>
      <c r="B216" s="220" t="s">
        <v>76</v>
      </c>
      <c r="C216" s="243" t="s">
        <v>77</v>
      </c>
      <c r="D216" s="221"/>
      <c r="E216" s="222"/>
      <c r="F216" s="223"/>
      <c r="G216" s="223">
        <f>SUMIF(AG217:AG230,"&lt;&gt;NOR",G217:G230)</f>
        <v>0</v>
      </c>
      <c r="H216" s="223"/>
      <c r="I216" s="223">
        <f>SUM(I217:I230)</f>
        <v>0</v>
      </c>
      <c r="J216" s="223"/>
      <c r="K216" s="223">
        <f>SUM(K217:K230)</f>
        <v>0</v>
      </c>
      <c r="L216" s="223"/>
      <c r="M216" s="223">
        <f>SUM(M217:M230)</f>
        <v>0</v>
      </c>
      <c r="N216" s="223"/>
      <c r="O216" s="223">
        <f>SUM(O217:O230)</f>
        <v>0.18000000000000002</v>
      </c>
      <c r="P216" s="223"/>
      <c r="Q216" s="223">
        <f>SUM(Q217:Q230)</f>
        <v>0</v>
      </c>
      <c r="R216" s="223"/>
      <c r="S216" s="223"/>
      <c r="T216" s="224"/>
      <c r="U216" s="218"/>
      <c r="V216" s="218">
        <f>SUM(V217:V230)</f>
        <v>16.369999999999997</v>
      </c>
      <c r="W216" s="218"/>
      <c r="AG216" t="s">
        <v>114</v>
      </c>
    </row>
    <row r="217" spans="1:60" outlineLevel="1" x14ac:dyDescent="0.2">
      <c r="A217" s="225">
        <v>105</v>
      </c>
      <c r="B217" s="226" t="s">
        <v>429</v>
      </c>
      <c r="C217" s="244" t="s">
        <v>430</v>
      </c>
      <c r="D217" s="227" t="s">
        <v>220</v>
      </c>
      <c r="E217" s="228">
        <v>13.5</v>
      </c>
      <c r="F217" s="229"/>
      <c r="G217" s="230">
        <f>ROUND(E217*F217,2)</f>
        <v>0</v>
      </c>
      <c r="H217" s="229"/>
      <c r="I217" s="230">
        <f>ROUND(E217*H217,2)</f>
        <v>0</v>
      </c>
      <c r="J217" s="229"/>
      <c r="K217" s="230">
        <f>ROUND(E217*J217,2)</f>
        <v>0</v>
      </c>
      <c r="L217" s="230">
        <v>21</v>
      </c>
      <c r="M217" s="230">
        <f>G217*(1+L217/100)</f>
        <v>0</v>
      </c>
      <c r="N217" s="230">
        <v>1.2489999999999999E-2</v>
      </c>
      <c r="O217" s="230">
        <f>ROUND(E217*N217,2)</f>
        <v>0.17</v>
      </c>
      <c r="P217" s="230">
        <v>0</v>
      </c>
      <c r="Q217" s="230">
        <f>ROUND(E217*P217,2)</f>
        <v>0</v>
      </c>
      <c r="R217" s="230" t="s">
        <v>289</v>
      </c>
      <c r="S217" s="230" t="s">
        <v>119</v>
      </c>
      <c r="T217" s="231" t="s">
        <v>119</v>
      </c>
      <c r="U217" s="215">
        <v>0.70399999999999996</v>
      </c>
      <c r="V217" s="215">
        <f>ROUND(E217*U217,2)</f>
        <v>9.5</v>
      </c>
      <c r="W217" s="21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120</v>
      </c>
      <c r="AH217" s="206"/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13"/>
      <c r="B218" s="214"/>
      <c r="C218" s="245" t="s">
        <v>431</v>
      </c>
      <c r="D218" s="232"/>
      <c r="E218" s="232"/>
      <c r="F218" s="232"/>
      <c r="G218" s="232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122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25">
        <v>106</v>
      </c>
      <c r="B219" s="226" t="s">
        <v>432</v>
      </c>
      <c r="C219" s="244" t="s">
        <v>433</v>
      </c>
      <c r="D219" s="227" t="s">
        <v>205</v>
      </c>
      <c r="E219" s="228">
        <v>1</v>
      </c>
      <c r="F219" s="229"/>
      <c r="G219" s="230">
        <f>ROUND(E219*F219,2)</f>
        <v>0</v>
      </c>
      <c r="H219" s="229"/>
      <c r="I219" s="230">
        <f>ROUND(E219*H219,2)</f>
        <v>0</v>
      </c>
      <c r="J219" s="229"/>
      <c r="K219" s="230">
        <f>ROUND(E219*J219,2)</f>
        <v>0</v>
      </c>
      <c r="L219" s="230">
        <v>21</v>
      </c>
      <c r="M219" s="230">
        <f>G219*(1+L219/100)</f>
        <v>0</v>
      </c>
      <c r="N219" s="230">
        <v>3.2499999999999999E-3</v>
      </c>
      <c r="O219" s="230">
        <f>ROUND(E219*N219,2)</f>
        <v>0</v>
      </c>
      <c r="P219" s="230">
        <v>0</v>
      </c>
      <c r="Q219" s="230">
        <f>ROUND(E219*P219,2)</f>
        <v>0</v>
      </c>
      <c r="R219" s="230" t="s">
        <v>289</v>
      </c>
      <c r="S219" s="230" t="s">
        <v>119</v>
      </c>
      <c r="T219" s="231" t="s">
        <v>119</v>
      </c>
      <c r="U219" s="215">
        <v>1.78</v>
      </c>
      <c r="V219" s="215">
        <f>ROUND(E219*U219,2)</f>
        <v>1.78</v>
      </c>
      <c r="W219" s="21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120</v>
      </c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13"/>
      <c r="B220" s="214"/>
      <c r="C220" s="245" t="s">
        <v>434</v>
      </c>
      <c r="D220" s="232"/>
      <c r="E220" s="232"/>
      <c r="F220" s="232"/>
      <c r="G220" s="232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122</v>
      </c>
      <c r="AH220" s="206"/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34">
        <v>107</v>
      </c>
      <c r="B221" s="235" t="s">
        <v>435</v>
      </c>
      <c r="C221" s="247" t="s">
        <v>436</v>
      </c>
      <c r="D221" s="236" t="s">
        <v>205</v>
      </c>
      <c r="E221" s="237">
        <v>1</v>
      </c>
      <c r="F221" s="238"/>
      <c r="G221" s="239">
        <f>ROUND(E221*F221,2)</f>
        <v>0</v>
      </c>
      <c r="H221" s="238"/>
      <c r="I221" s="239">
        <f>ROUND(E221*H221,2)</f>
        <v>0</v>
      </c>
      <c r="J221" s="238"/>
      <c r="K221" s="239">
        <f>ROUND(E221*J221,2)</f>
        <v>0</v>
      </c>
      <c r="L221" s="239">
        <v>21</v>
      </c>
      <c r="M221" s="239">
        <f>G221*(1+L221/100)</f>
        <v>0</v>
      </c>
      <c r="N221" s="239">
        <v>1.8000000000000001E-4</v>
      </c>
      <c r="O221" s="239">
        <f>ROUND(E221*N221,2)</f>
        <v>0</v>
      </c>
      <c r="P221" s="239">
        <v>0</v>
      </c>
      <c r="Q221" s="239">
        <f>ROUND(E221*P221,2)</f>
        <v>0</v>
      </c>
      <c r="R221" s="239" t="s">
        <v>289</v>
      </c>
      <c r="S221" s="239" t="s">
        <v>119</v>
      </c>
      <c r="T221" s="240" t="s">
        <v>119</v>
      </c>
      <c r="U221" s="215">
        <v>0.83799999999999997</v>
      </c>
      <c r="V221" s="215">
        <f>ROUND(E221*U221,2)</f>
        <v>0.84</v>
      </c>
      <c r="W221" s="21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120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ht="22.5" outlineLevel="1" x14ac:dyDescent="0.2">
      <c r="A222" s="225">
        <v>108</v>
      </c>
      <c r="B222" s="226" t="s">
        <v>437</v>
      </c>
      <c r="C222" s="244" t="s">
        <v>438</v>
      </c>
      <c r="D222" s="227" t="s">
        <v>205</v>
      </c>
      <c r="E222" s="228">
        <v>1</v>
      </c>
      <c r="F222" s="229"/>
      <c r="G222" s="230">
        <f>ROUND(E222*F222,2)</f>
        <v>0</v>
      </c>
      <c r="H222" s="229"/>
      <c r="I222" s="230">
        <f>ROUND(E222*H222,2)</f>
        <v>0</v>
      </c>
      <c r="J222" s="229"/>
      <c r="K222" s="230">
        <f>ROUND(E222*J222,2)</f>
        <v>0</v>
      </c>
      <c r="L222" s="230">
        <v>21</v>
      </c>
      <c r="M222" s="230">
        <f>G222*(1+L222/100)</f>
        <v>0</v>
      </c>
      <c r="N222" s="230">
        <v>6.3699999999999998E-3</v>
      </c>
      <c r="O222" s="230">
        <f>ROUND(E222*N222,2)</f>
        <v>0.01</v>
      </c>
      <c r="P222" s="230">
        <v>0</v>
      </c>
      <c r="Q222" s="230">
        <f>ROUND(E222*P222,2)</f>
        <v>0</v>
      </c>
      <c r="R222" s="230" t="s">
        <v>289</v>
      </c>
      <c r="S222" s="230" t="s">
        <v>119</v>
      </c>
      <c r="T222" s="231" t="s">
        <v>119</v>
      </c>
      <c r="U222" s="215">
        <v>1.756</v>
      </c>
      <c r="V222" s="215">
        <f>ROUND(E222*U222,2)</f>
        <v>1.76</v>
      </c>
      <c r="W222" s="21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120</v>
      </c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13"/>
      <c r="B223" s="214"/>
      <c r="C223" s="245" t="s">
        <v>439</v>
      </c>
      <c r="D223" s="232"/>
      <c r="E223" s="232"/>
      <c r="F223" s="232"/>
      <c r="G223" s="232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122</v>
      </c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ht="22.5" outlineLevel="1" x14ac:dyDescent="0.2">
      <c r="A224" s="234">
        <v>109</v>
      </c>
      <c r="B224" s="235" t="s">
        <v>440</v>
      </c>
      <c r="C224" s="247" t="s">
        <v>441</v>
      </c>
      <c r="D224" s="236" t="s">
        <v>220</v>
      </c>
      <c r="E224" s="237">
        <v>17.5</v>
      </c>
      <c r="F224" s="238"/>
      <c r="G224" s="239">
        <f>ROUND(E224*F224,2)</f>
        <v>0</v>
      </c>
      <c r="H224" s="238"/>
      <c r="I224" s="239">
        <f>ROUND(E224*H224,2)</f>
        <v>0</v>
      </c>
      <c r="J224" s="238"/>
      <c r="K224" s="239">
        <f>ROUND(E224*J224,2)</f>
        <v>0</v>
      </c>
      <c r="L224" s="239">
        <v>21</v>
      </c>
      <c r="M224" s="239">
        <f>G224*(1+L224/100)</f>
        <v>0</v>
      </c>
      <c r="N224" s="239">
        <v>0</v>
      </c>
      <c r="O224" s="239">
        <f>ROUND(E224*N224,2)</f>
        <v>0</v>
      </c>
      <c r="P224" s="239">
        <v>0</v>
      </c>
      <c r="Q224" s="239">
        <f>ROUND(E224*P224,2)</f>
        <v>0</v>
      </c>
      <c r="R224" s="239" t="s">
        <v>289</v>
      </c>
      <c r="S224" s="239" t="s">
        <v>119</v>
      </c>
      <c r="T224" s="240" t="s">
        <v>119</v>
      </c>
      <c r="U224" s="215">
        <v>6.2E-2</v>
      </c>
      <c r="V224" s="215">
        <f>ROUND(E224*U224,2)</f>
        <v>1.0900000000000001</v>
      </c>
      <c r="W224" s="215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120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ht="22.5" outlineLevel="1" x14ac:dyDescent="0.2">
      <c r="A225" s="234">
        <v>110</v>
      </c>
      <c r="B225" s="235" t="s">
        <v>442</v>
      </c>
      <c r="C225" s="247" t="s">
        <v>443</v>
      </c>
      <c r="D225" s="236" t="s">
        <v>196</v>
      </c>
      <c r="E225" s="237">
        <v>1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9">
        <v>0</v>
      </c>
      <c r="O225" s="239">
        <f>ROUND(E225*N225,2)</f>
        <v>0</v>
      </c>
      <c r="P225" s="239">
        <v>0</v>
      </c>
      <c r="Q225" s="239">
        <f>ROUND(E225*P225,2)</f>
        <v>0</v>
      </c>
      <c r="R225" s="239" t="s">
        <v>289</v>
      </c>
      <c r="S225" s="239" t="s">
        <v>119</v>
      </c>
      <c r="T225" s="240" t="s">
        <v>119</v>
      </c>
      <c r="U225" s="215">
        <v>0.48199999999999998</v>
      </c>
      <c r="V225" s="215">
        <f>ROUND(E225*U225,2)</f>
        <v>0.48</v>
      </c>
      <c r="W225" s="21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120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34">
        <v>111</v>
      </c>
      <c r="B226" s="235" t="s">
        <v>444</v>
      </c>
      <c r="C226" s="247" t="s">
        <v>445</v>
      </c>
      <c r="D226" s="236" t="s">
        <v>196</v>
      </c>
      <c r="E226" s="237">
        <v>3</v>
      </c>
      <c r="F226" s="238"/>
      <c r="G226" s="239">
        <f>ROUND(E226*F226,2)</f>
        <v>0</v>
      </c>
      <c r="H226" s="238"/>
      <c r="I226" s="239">
        <f>ROUND(E226*H226,2)</f>
        <v>0</v>
      </c>
      <c r="J226" s="238"/>
      <c r="K226" s="239">
        <f>ROUND(E226*J226,2)</f>
        <v>0</v>
      </c>
      <c r="L226" s="239">
        <v>21</v>
      </c>
      <c r="M226" s="239">
        <f>G226*(1+L226/100)</f>
        <v>0</v>
      </c>
      <c r="N226" s="239">
        <v>3.0000000000000001E-5</v>
      </c>
      <c r="O226" s="239">
        <f>ROUND(E226*N226,2)</f>
        <v>0</v>
      </c>
      <c r="P226" s="239">
        <v>0</v>
      </c>
      <c r="Q226" s="239">
        <f>ROUND(E226*P226,2)</f>
        <v>0</v>
      </c>
      <c r="R226" s="239" t="s">
        <v>289</v>
      </c>
      <c r="S226" s="239" t="s">
        <v>119</v>
      </c>
      <c r="T226" s="240" t="s">
        <v>119</v>
      </c>
      <c r="U226" s="215">
        <v>0.22700000000000001</v>
      </c>
      <c r="V226" s="215">
        <f>ROUND(E226*U226,2)</f>
        <v>0.68</v>
      </c>
      <c r="W226" s="21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120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 x14ac:dyDescent="0.2">
      <c r="A227" s="234">
        <v>112</v>
      </c>
      <c r="B227" s="235" t="s">
        <v>446</v>
      </c>
      <c r="C227" s="247" t="s">
        <v>228</v>
      </c>
      <c r="D227" s="236" t="s">
        <v>229</v>
      </c>
      <c r="E227" s="237">
        <v>1</v>
      </c>
      <c r="F227" s="238"/>
      <c r="G227" s="239">
        <f>ROUND(E227*F227,2)</f>
        <v>0</v>
      </c>
      <c r="H227" s="238"/>
      <c r="I227" s="239">
        <f>ROUND(E227*H227,2)</f>
        <v>0</v>
      </c>
      <c r="J227" s="238"/>
      <c r="K227" s="239">
        <f>ROUND(E227*J227,2)</f>
        <v>0</v>
      </c>
      <c r="L227" s="239">
        <v>21</v>
      </c>
      <c r="M227" s="239">
        <f>G227*(1+L227/100)</f>
        <v>0</v>
      </c>
      <c r="N227" s="239">
        <v>0</v>
      </c>
      <c r="O227" s="239">
        <f>ROUND(E227*N227,2)</f>
        <v>0</v>
      </c>
      <c r="P227" s="239">
        <v>0</v>
      </c>
      <c r="Q227" s="239">
        <f>ROUND(E227*P227,2)</f>
        <v>0</v>
      </c>
      <c r="R227" s="239"/>
      <c r="S227" s="239" t="s">
        <v>230</v>
      </c>
      <c r="T227" s="240" t="s">
        <v>231</v>
      </c>
      <c r="U227" s="215">
        <v>0</v>
      </c>
      <c r="V227" s="215">
        <f>ROUND(E227*U227,2)</f>
        <v>0</v>
      </c>
      <c r="W227" s="21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120</v>
      </c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34">
        <v>113</v>
      </c>
      <c r="B228" s="235" t="s">
        <v>447</v>
      </c>
      <c r="C228" s="247" t="s">
        <v>448</v>
      </c>
      <c r="D228" s="236" t="s">
        <v>196</v>
      </c>
      <c r="E228" s="237">
        <v>3</v>
      </c>
      <c r="F228" s="238"/>
      <c r="G228" s="239">
        <f>ROUND(E228*F228,2)</f>
        <v>0</v>
      </c>
      <c r="H228" s="238"/>
      <c r="I228" s="239">
        <f>ROUND(E228*H228,2)</f>
        <v>0</v>
      </c>
      <c r="J228" s="238"/>
      <c r="K228" s="239">
        <f>ROUND(E228*J228,2)</f>
        <v>0</v>
      </c>
      <c r="L228" s="239">
        <v>21</v>
      </c>
      <c r="M228" s="239">
        <f>G228*(1+L228/100)</f>
        <v>0</v>
      </c>
      <c r="N228" s="239">
        <v>3.6000000000000002E-4</v>
      </c>
      <c r="O228" s="239">
        <f>ROUND(E228*N228,2)</f>
        <v>0</v>
      </c>
      <c r="P228" s="239">
        <v>0</v>
      </c>
      <c r="Q228" s="239">
        <f>ROUND(E228*P228,2)</f>
        <v>0</v>
      </c>
      <c r="R228" s="239" t="s">
        <v>253</v>
      </c>
      <c r="S228" s="239" t="s">
        <v>119</v>
      </c>
      <c r="T228" s="240" t="s">
        <v>119</v>
      </c>
      <c r="U228" s="215">
        <v>0</v>
      </c>
      <c r="V228" s="215">
        <f>ROUND(E228*U228,2)</f>
        <v>0</v>
      </c>
      <c r="W228" s="21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254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25">
        <v>114</v>
      </c>
      <c r="B229" s="226" t="s">
        <v>449</v>
      </c>
      <c r="C229" s="244" t="s">
        <v>450</v>
      </c>
      <c r="D229" s="227" t="s">
        <v>330</v>
      </c>
      <c r="E229" s="228">
        <v>0.17959</v>
      </c>
      <c r="F229" s="229"/>
      <c r="G229" s="230">
        <f>ROUND(E229*F229,2)</f>
        <v>0</v>
      </c>
      <c r="H229" s="229"/>
      <c r="I229" s="230">
        <f>ROUND(E229*H229,2)</f>
        <v>0</v>
      </c>
      <c r="J229" s="229"/>
      <c r="K229" s="230">
        <f>ROUND(E229*J229,2)</f>
        <v>0</v>
      </c>
      <c r="L229" s="230">
        <v>21</v>
      </c>
      <c r="M229" s="230">
        <f>G229*(1+L229/100)</f>
        <v>0</v>
      </c>
      <c r="N229" s="230">
        <v>0</v>
      </c>
      <c r="O229" s="230">
        <f>ROUND(E229*N229,2)</f>
        <v>0</v>
      </c>
      <c r="P229" s="230">
        <v>0</v>
      </c>
      <c r="Q229" s="230">
        <f>ROUND(E229*P229,2)</f>
        <v>0</v>
      </c>
      <c r="R229" s="230" t="s">
        <v>289</v>
      </c>
      <c r="S229" s="230" t="s">
        <v>119</v>
      </c>
      <c r="T229" s="231" t="s">
        <v>119</v>
      </c>
      <c r="U229" s="215">
        <v>1.333</v>
      </c>
      <c r="V229" s="215">
        <f>ROUND(E229*U229,2)</f>
        <v>0.24</v>
      </c>
      <c r="W229" s="21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331</v>
      </c>
      <c r="AH229" s="206"/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13"/>
      <c r="B230" s="214"/>
      <c r="C230" s="245" t="s">
        <v>428</v>
      </c>
      <c r="D230" s="232"/>
      <c r="E230" s="232"/>
      <c r="F230" s="232"/>
      <c r="G230" s="232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  <c r="T230" s="215"/>
      <c r="U230" s="215"/>
      <c r="V230" s="215"/>
      <c r="W230" s="21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122</v>
      </c>
      <c r="AH230" s="206"/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x14ac:dyDescent="0.2">
      <c r="A231" s="219" t="s">
        <v>113</v>
      </c>
      <c r="B231" s="220" t="s">
        <v>78</v>
      </c>
      <c r="C231" s="243" t="s">
        <v>79</v>
      </c>
      <c r="D231" s="221"/>
      <c r="E231" s="222"/>
      <c r="F231" s="223"/>
      <c r="G231" s="223">
        <f>SUMIF(AG232:AG238,"&lt;&gt;NOR",G232:G238)</f>
        <v>0</v>
      </c>
      <c r="H231" s="223"/>
      <c r="I231" s="223">
        <f>SUM(I232:I238)</f>
        <v>0</v>
      </c>
      <c r="J231" s="223"/>
      <c r="K231" s="223">
        <f>SUM(K232:K238)</f>
        <v>0</v>
      </c>
      <c r="L231" s="223"/>
      <c r="M231" s="223">
        <f>SUM(M232:M238)</f>
        <v>0</v>
      </c>
      <c r="N231" s="223"/>
      <c r="O231" s="223">
        <f>SUM(O232:O238)</f>
        <v>0.01</v>
      </c>
      <c r="P231" s="223"/>
      <c r="Q231" s="223">
        <f>SUM(Q232:Q238)</f>
        <v>0</v>
      </c>
      <c r="R231" s="223"/>
      <c r="S231" s="223"/>
      <c r="T231" s="224"/>
      <c r="U231" s="218"/>
      <c r="V231" s="218">
        <f>SUM(V232:V238)</f>
        <v>0.8</v>
      </c>
      <c r="W231" s="218"/>
      <c r="AG231" t="s">
        <v>114</v>
      </c>
    </row>
    <row r="232" spans="1:60" outlineLevel="1" x14ac:dyDescent="0.2">
      <c r="A232" s="234">
        <v>115</v>
      </c>
      <c r="B232" s="235" t="s">
        <v>451</v>
      </c>
      <c r="C232" s="247" t="s">
        <v>452</v>
      </c>
      <c r="D232" s="236" t="s">
        <v>205</v>
      </c>
      <c r="E232" s="237">
        <v>1</v>
      </c>
      <c r="F232" s="238"/>
      <c r="G232" s="239">
        <f>ROUND(E232*F232,2)</f>
        <v>0</v>
      </c>
      <c r="H232" s="238"/>
      <c r="I232" s="239">
        <f>ROUND(E232*H232,2)</f>
        <v>0</v>
      </c>
      <c r="J232" s="238"/>
      <c r="K232" s="239">
        <f>ROUND(E232*J232,2)</f>
        <v>0</v>
      </c>
      <c r="L232" s="239">
        <v>21</v>
      </c>
      <c r="M232" s="239">
        <f>G232*(1+L232/100)</f>
        <v>0</v>
      </c>
      <c r="N232" s="239">
        <v>5.2999999999999998E-4</v>
      </c>
      <c r="O232" s="239">
        <f>ROUND(E232*N232,2)</f>
        <v>0</v>
      </c>
      <c r="P232" s="239">
        <v>0</v>
      </c>
      <c r="Q232" s="239">
        <f>ROUND(E232*P232,2)</f>
        <v>0</v>
      </c>
      <c r="R232" s="239" t="s">
        <v>453</v>
      </c>
      <c r="S232" s="239" t="s">
        <v>119</v>
      </c>
      <c r="T232" s="240" t="s">
        <v>119</v>
      </c>
      <c r="U232" s="215">
        <v>0.23899999999999999</v>
      </c>
      <c r="V232" s="215">
        <f>ROUND(E232*U232,2)</f>
        <v>0.24</v>
      </c>
      <c r="W232" s="21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120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34">
        <v>116</v>
      </c>
      <c r="B233" s="235" t="s">
        <v>454</v>
      </c>
      <c r="C233" s="247" t="s">
        <v>455</v>
      </c>
      <c r="D233" s="236" t="s">
        <v>205</v>
      </c>
      <c r="E233" s="237">
        <v>1</v>
      </c>
      <c r="F233" s="238"/>
      <c r="G233" s="239">
        <f>ROUND(E233*F233,2)</f>
        <v>0</v>
      </c>
      <c r="H233" s="238"/>
      <c r="I233" s="239">
        <f>ROUND(E233*H233,2)</f>
        <v>0</v>
      </c>
      <c r="J233" s="238"/>
      <c r="K233" s="239">
        <f>ROUND(E233*J233,2)</f>
        <v>0</v>
      </c>
      <c r="L233" s="239">
        <v>21</v>
      </c>
      <c r="M233" s="239">
        <f>G233*(1+L233/100)</f>
        <v>0</v>
      </c>
      <c r="N233" s="239">
        <v>5.9000000000000003E-4</v>
      </c>
      <c r="O233" s="239">
        <f>ROUND(E233*N233,2)</f>
        <v>0</v>
      </c>
      <c r="P233" s="239">
        <v>0</v>
      </c>
      <c r="Q233" s="239">
        <f>ROUND(E233*P233,2)</f>
        <v>0</v>
      </c>
      <c r="R233" s="239" t="s">
        <v>453</v>
      </c>
      <c r="S233" s="239" t="s">
        <v>119</v>
      </c>
      <c r="T233" s="240" t="s">
        <v>119</v>
      </c>
      <c r="U233" s="215">
        <v>0.53</v>
      </c>
      <c r="V233" s="215">
        <f>ROUND(E233*U233,2)</f>
        <v>0.53</v>
      </c>
      <c r="W233" s="21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120</v>
      </c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34">
        <v>117</v>
      </c>
      <c r="B234" s="235" t="s">
        <v>456</v>
      </c>
      <c r="C234" s="247" t="s">
        <v>457</v>
      </c>
      <c r="D234" s="236" t="s">
        <v>458</v>
      </c>
      <c r="E234" s="237">
        <v>1</v>
      </c>
      <c r="F234" s="238"/>
      <c r="G234" s="239">
        <f>ROUND(E234*F234,2)</f>
        <v>0</v>
      </c>
      <c r="H234" s="238"/>
      <c r="I234" s="239">
        <f>ROUND(E234*H234,2)</f>
        <v>0</v>
      </c>
      <c r="J234" s="238"/>
      <c r="K234" s="239">
        <f>ROUND(E234*J234,2)</f>
        <v>0</v>
      </c>
      <c r="L234" s="239">
        <v>21</v>
      </c>
      <c r="M234" s="239">
        <f>G234*(1+L234/100)</f>
        <v>0</v>
      </c>
      <c r="N234" s="239">
        <v>0</v>
      </c>
      <c r="O234" s="239">
        <f>ROUND(E234*N234,2)</f>
        <v>0</v>
      </c>
      <c r="P234" s="239">
        <v>0</v>
      </c>
      <c r="Q234" s="239">
        <f>ROUND(E234*P234,2)</f>
        <v>0</v>
      </c>
      <c r="R234" s="239"/>
      <c r="S234" s="239" t="s">
        <v>230</v>
      </c>
      <c r="T234" s="240" t="s">
        <v>231</v>
      </c>
      <c r="U234" s="215">
        <v>0</v>
      </c>
      <c r="V234" s="215">
        <f>ROUND(E234*U234,2)</f>
        <v>0</v>
      </c>
      <c r="W234" s="21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254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ht="56.25" outlineLevel="1" x14ac:dyDescent="0.2">
      <c r="A235" s="234">
        <v>118</v>
      </c>
      <c r="B235" s="235" t="s">
        <v>459</v>
      </c>
      <c r="C235" s="247" t="s">
        <v>460</v>
      </c>
      <c r="D235" s="236" t="s">
        <v>196</v>
      </c>
      <c r="E235" s="237">
        <v>1</v>
      </c>
      <c r="F235" s="238"/>
      <c r="G235" s="239">
        <f>ROUND(E235*F235,2)</f>
        <v>0</v>
      </c>
      <c r="H235" s="238"/>
      <c r="I235" s="239">
        <f>ROUND(E235*H235,2)</f>
        <v>0</v>
      </c>
      <c r="J235" s="238"/>
      <c r="K235" s="239">
        <f>ROUND(E235*J235,2)</f>
        <v>0</v>
      </c>
      <c r="L235" s="239">
        <v>21</v>
      </c>
      <c r="M235" s="239">
        <f>G235*(1+L235/100)</f>
        <v>0</v>
      </c>
      <c r="N235" s="239">
        <v>1.0500000000000001E-2</v>
      </c>
      <c r="O235" s="239">
        <f>ROUND(E235*N235,2)</f>
        <v>0.01</v>
      </c>
      <c r="P235" s="239">
        <v>0</v>
      </c>
      <c r="Q235" s="239">
        <f>ROUND(E235*P235,2)</f>
        <v>0</v>
      </c>
      <c r="R235" s="239" t="s">
        <v>253</v>
      </c>
      <c r="S235" s="239" t="s">
        <v>461</v>
      </c>
      <c r="T235" s="240" t="s">
        <v>461</v>
      </c>
      <c r="U235" s="215">
        <v>0</v>
      </c>
      <c r="V235" s="215">
        <f>ROUND(E235*U235,2)</f>
        <v>0</v>
      </c>
      <c r="W235" s="21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254</v>
      </c>
      <c r="AH235" s="206"/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ht="45" outlineLevel="1" x14ac:dyDescent="0.2">
      <c r="A236" s="234">
        <v>119</v>
      </c>
      <c r="B236" s="235" t="s">
        <v>462</v>
      </c>
      <c r="C236" s="247" t="s">
        <v>463</v>
      </c>
      <c r="D236" s="236" t="s">
        <v>196</v>
      </c>
      <c r="E236" s="237">
        <v>1</v>
      </c>
      <c r="F236" s="238"/>
      <c r="G236" s="239">
        <f>ROUND(E236*F236,2)</f>
        <v>0</v>
      </c>
      <c r="H236" s="238"/>
      <c r="I236" s="239">
        <f>ROUND(E236*H236,2)</f>
        <v>0</v>
      </c>
      <c r="J236" s="238"/>
      <c r="K236" s="239">
        <f>ROUND(E236*J236,2)</f>
        <v>0</v>
      </c>
      <c r="L236" s="239">
        <v>21</v>
      </c>
      <c r="M236" s="239">
        <f>G236*(1+L236/100)</f>
        <v>0</v>
      </c>
      <c r="N236" s="239">
        <v>2.3E-3</v>
      </c>
      <c r="O236" s="239">
        <f>ROUND(E236*N236,2)</f>
        <v>0</v>
      </c>
      <c r="P236" s="239">
        <v>0</v>
      </c>
      <c r="Q236" s="239">
        <f>ROUND(E236*P236,2)</f>
        <v>0</v>
      </c>
      <c r="R236" s="239" t="s">
        <v>253</v>
      </c>
      <c r="S236" s="239" t="s">
        <v>119</v>
      </c>
      <c r="T236" s="240" t="s">
        <v>119</v>
      </c>
      <c r="U236" s="215">
        <v>0</v>
      </c>
      <c r="V236" s="215">
        <f>ROUND(E236*U236,2)</f>
        <v>0</v>
      </c>
      <c r="W236" s="21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254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25">
        <v>120</v>
      </c>
      <c r="B237" s="226" t="s">
        <v>464</v>
      </c>
      <c r="C237" s="244" t="s">
        <v>465</v>
      </c>
      <c r="D237" s="227" t="s">
        <v>330</v>
      </c>
      <c r="E237" s="228">
        <v>1.392E-2</v>
      </c>
      <c r="F237" s="229"/>
      <c r="G237" s="230">
        <f>ROUND(E237*F237,2)</f>
        <v>0</v>
      </c>
      <c r="H237" s="229"/>
      <c r="I237" s="230">
        <f>ROUND(E237*H237,2)</f>
        <v>0</v>
      </c>
      <c r="J237" s="229"/>
      <c r="K237" s="230">
        <f>ROUND(E237*J237,2)</f>
        <v>0</v>
      </c>
      <c r="L237" s="230">
        <v>21</v>
      </c>
      <c r="M237" s="230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0" t="s">
        <v>289</v>
      </c>
      <c r="S237" s="230" t="s">
        <v>119</v>
      </c>
      <c r="T237" s="231" t="s">
        <v>119</v>
      </c>
      <c r="U237" s="215">
        <v>2.3639999999999999</v>
      </c>
      <c r="V237" s="215">
        <f>ROUND(E237*U237,2)</f>
        <v>0.03</v>
      </c>
      <c r="W237" s="21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331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13"/>
      <c r="B238" s="214"/>
      <c r="C238" s="245" t="s">
        <v>428</v>
      </c>
      <c r="D238" s="232"/>
      <c r="E238" s="232"/>
      <c r="F238" s="232"/>
      <c r="G238" s="232"/>
      <c r="H238" s="215"/>
      <c r="I238" s="215"/>
      <c r="J238" s="215"/>
      <c r="K238" s="215"/>
      <c r="L238" s="215"/>
      <c r="M238" s="215"/>
      <c r="N238" s="215"/>
      <c r="O238" s="215"/>
      <c r="P238" s="215"/>
      <c r="Q238" s="215"/>
      <c r="R238" s="215"/>
      <c r="S238" s="215"/>
      <c r="T238" s="215"/>
      <c r="U238" s="215"/>
      <c r="V238" s="215"/>
      <c r="W238" s="21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122</v>
      </c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x14ac:dyDescent="0.2">
      <c r="A239" s="219" t="s">
        <v>113</v>
      </c>
      <c r="B239" s="220" t="s">
        <v>80</v>
      </c>
      <c r="C239" s="243" t="s">
        <v>81</v>
      </c>
      <c r="D239" s="221"/>
      <c r="E239" s="222"/>
      <c r="F239" s="223"/>
      <c r="G239" s="223">
        <f>SUMIF(AG240:AG268,"&lt;&gt;NOR",G240:G268)</f>
        <v>0</v>
      </c>
      <c r="H239" s="223"/>
      <c r="I239" s="223">
        <f>SUM(I240:I268)</f>
        <v>0</v>
      </c>
      <c r="J239" s="223"/>
      <c r="K239" s="223">
        <f>SUM(K240:K268)</f>
        <v>0</v>
      </c>
      <c r="L239" s="223"/>
      <c r="M239" s="223">
        <f>SUM(M240:M268)</f>
        <v>0</v>
      </c>
      <c r="N239" s="223"/>
      <c r="O239" s="223">
        <f>SUM(O240:O268)</f>
        <v>0.57999999999999996</v>
      </c>
      <c r="P239" s="223"/>
      <c r="Q239" s="223">
        <f>SUM(Q240:Q268)</f>
        <v>0</v>
      </c>
      <c r="R239" s="223"/>
      <c r="S239" s="223"/>
      <c r="T239" s="224"/>
      <c r="U239" s="218"/>
      <c r="V239" s="218">
        <f>SUM(V240:V268)</f>
        <v>92.15000000000002</v>
      </c>
      <c r="W239" s="218"/>
      <c r="AG239" t="s">
        <v>114</v>
      </c>
    </row>
    <row r="240" spans="1:60" outlineLevel="1" x14ac:dyDescent="0.2">
      <c r="A240" s="234">
        <v>121</v>
      </c>
      <c r="B240" s="235" t="s">
        <v>466</v>
      </c>
      <c r="C240" s="247" t="s">
        <v>467</v>
      </c>
      <c r="D240" s="236" t="s">
        <v>205</v>
      </c>
      <c r="E240" s="237">
        <v>10</v>
      </c>
      <c r="F240" s="238"/>
      <c r="G240" s="239">
        <f>ROUND(E240*F240,2)</f>
        <v>0</v>
      </c>
      <c r="H240" s="238"/>
      <c r="I240" s="239">
        <f>ROUND(E240*H240,2)</f>
        <v>0</v>
      </c>
      <c r="J240" s="238"/>
      <c r="K240" s="239">
        <f>ROUND(E240*J240,2)</f>
        <v>0</v>
      </c>
      <c r="L240" s="239">
        <v>21</v>
      </c>
      <c r="M240" s="239">
        <f>G240*(1+L240/100)</f>
        <v>0</v>
      </c>
      <c r="N240" s="239">
        <v>8.8999999999999995E-4</v>
      </c>
      <c r="O240" s="239">
        <f>ROUND(E240*N240,2)</f>
        <v>0.01</v>
      </c>
      <c r="P240" s="239">
        <v>0</v>
      </c>
      <c r="Q240" s="239">
        <f>ROUND(E240*P240,2)</f>
        <v>0</v>
      </c>
      <c r="R240" s="239" t="s">
        <v>289</v>
      </c>
      <c r="S240" s="239" t="s">
        <v>119</v>
      </c>
      <c r="T240" s="240" t="s">
        <v>119</v>
      </c>
      <c r="U240" s="215">
        <v>1.1200000000000001</v>
      </c>
      <c r="V240" s="215">
        <f>ROUND(E240*U240,2)</f>
        <v>11.2</v>
      </c>
      <c r="W240" s="215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120</v>
      </c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">
      <c r="A241" s="234">
        <v>122</v>
      </c>
      <c r="B241" s="235" t="s">
        <v>468</v>
      </c>
      <c r="C241" s="247" t="s">
        <v>469</v>
      </c>
      <c r="D241" s="236" t="s">
        <v>205</v>
      </c>
      <c r="E241" s="237">
        <v>10</v>
      </c>
      <c r="F241" s="238"/>
      <c r="G241" s="239">
        <f>ROUND(E241*F241,2)</f>
        <v>0</v>
      </c>
      <c r="H241" s="238"/>
      <c r="I241" s="239">
        <f>ROUND(E241*H241,2)</f>
        <v>0</v>
      </c>
      <c r="J241" s="238"/>
      <c r="K241" s="239">
        <f>ROUND(E241*J241,2)</f>
        <v>0</v>
      </c>
      <c r="L241" s="239">
        <v>21</v>
      </c>
      <c r="M241" s="239">
        <f>G241*(1+L241/100)</f>
        <v>0</v>
      </c>
      <c r="N241" s="239">
        <v>1.41E-3</v>
      </c>
      <c r="O241" s="239">
        <f>ROUND(E241*N241,2)</f>
        <v>0.01</v>
      </c>
      <c r="P241" s="239">
        <v>0</v>
      </c>
      <c r="Q241" s="239">
        <f>ROUND(E241*P241,2)</f>
        <v>0</v>
      </c>
      <c r="R241" s="239" t="s">
        <v>289</v>
      </c>
      <c r="S241" s="239" t="s">
        <v>119</v>
      </c>
      <c r="T241" s="240" t="s">
        <v>119</v>
      </c>
      <c r="U241" s="215">
        <v>1.575</v>
      </c>
      <c r="V241" s="215">
        <f>ROUND(E241*U241,2)</f>
        <v>15.75</v>
      </c>
      <c r="W241" s="21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120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ht="22.5" outlineLevel="1" x14ac:dyDescent="0.2">
      <c r="A242" s="234">
        <v>123</v>
      </c>
      <c r="B242" s="235" t="s">
        <v>470</v>
      </c>
      <c r="C242" s="247" t="s">
        <v>471</v>
      </c>
      <c r="D242" s="236" t="s">
        <v>205</v>
      </c>
      <c r="E242" s="237">
        <v>7</v>
      </c>
      <c r="F242" s="238"/>
      <c r="G242" s="239">
        <f>ROUND(E242*F242,2)</f>
        <v>0</v>
      </c>
      <c r="H242" s="238"/>
      <c r="I242" s="239">
        <f>ROUND(E242*H242,2)</f>
        <v>0</v>
      </c>
      <c r="J242" s="238"/>
      <c r="K242" s="239">
        <f>ROUND(E242*J242,2)</f>
        <v>0</v>
      </c>
      <c r="L242" s="239">
        <v>21</v>
      </c>
      <c r="M242" s="239">
        <f>G242*(1+L242/100)</f>
        <v>0</v>
      </c>
      <c r="N242" s="239">
        <v>6.2E-4</v>
      </c>
      <c r="O242" s="239">
        <f>ROUND(E242*N242,2)</f>
        <v>0</v>
      </c>
      <c r="P242" s="239">
        <v>0</v>
      </c>
      <c r="Q242" s="239">
        <f>ROUND(E242*P242,2)</f>
        <v>0</v>
      </c>
      <c r="R242" s="239" t="s">
        <v>289</v>
      </c>
      <c r="S242" s="239" t="s">
        <v>119</v>
      </c>
      <c r="T242" s="240" t="s">
        <v>119</v>
      </c>
      <c r="U242" s="215">
        <v>2.6</v>
      </c>
      <c r="V242" s="215">
        <f>ROUND(E242*U242,2)</f>
        <v>18.2</v>
      </c>
      <c r="W242" s="21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120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ht="22.5" outlineLevel="1" x14ac:dyDescent="0.2">
      <c r="A243" s="234">
        <v>124</v>
      </c>
      <c r="B243" s="235" t="s">
        <v>472</v>
      </c>
      <c r="C243" s="247" t="s">
        <v>473</v>
      </c>
      <c r="D243" s="236" t="s">
        <v>205</v>
      </c>
      <c r="E243" s="237">
        <v>7</v>
      </c>
      <c r="F243" s="238"/>
      <c r="G243" s="239">
        <f>ROUND(E243*F243,2)</f>
        <v>0</v>
      </c>
      <c r="H243" s="238"/>
      <c r="I243" s="239">
        <f>ROUND(E243*H243,2)</f>
        <v>0</v>
      </c>
      <c r="J243" s="238"/>
      <c r="K243" s="239">
        <f>ROUND(E243*J243,2)</f>
        <v>0</v>
      </c>
      <c r="L243" s="239">
        <v>21</v>
      </c>
      <c r="M243" s="239">
        <f>G243*(1+L243/100)</f>
        <v>0</v>
      </c>
      <c r="N243" s="239">
        <v>1.7000000000000001E-4</v>
      </c>
      <c r="O243" s="239">
        <f>ROUND(E243*N243,2)</f>
        <v>0</v>
      </c>
      <c r="P243" s="239">
        <v>0</v>
      </c>
      <c r="Q243" s="239">
        <f>ROUND(E243*P243,2)</f>
        <v>0</v>
      </c>
      <c r="R243" s="239" t="s">
        <v>289</v>
      </c>
      <c r="S243" s="239" t="s">
        <v>119</v>
      </c>
      <c r="T243" s="240" t="s">
        <v>119</v>
      </c>
      <c r="U243" s="215">
        <v>2.9</v>
      </c>
      <c r="V243" s="215">
        <f>ROUND(E243*U243,2)</f>
        <v>20.3</v>
      </c>
      <c r="W243" s="21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120</v>
      </c>
      <c r="AH243" s="206"/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ht="22.5" outlineLevel="1" x14ac:dyDescent="0.2">
      <c r="A244" s="234">
        <v>125</v>
      </c>
      <c r="B244" s="235" t="s">
        <v>474</v>
      </c>
      <c r="C244" s="247" t="s">
        <v>475</v>
      </c>
      <c r="D244" s="236" t="s">
        <v>205</v>
      </c>
      <c r="E244" s="237">
        <v>7</v>
      </c>
      <c r="F244" s="238"/>
      <c r="G244" s="239">
        <f>ROUND(E244*F244,2)</f>
        <v>0</v>
      </c>
      <c r="H244" s="238"/>
      <c r="I244" s="239">
        <f>ROUND(E244*H244,2)</f>
        <v>0</v>
      </c>
      <c r="J244" s="238"/>
      <c r="K244" s="239">
        <f>ROUND(E244*J244,2)</f>
        <v>0</v>
      </c>
      <c r="L244" s="239">
        <v>21</v>
      </c>
      <c r="M244" s="239">
        <f>G244*(1+L244/100)</f>
        <v>0</v>
      </c>
      <c r="N244" s="239">
        <v>7.2000000000000005E-4</v>
      </c>
      <c r="O244" s="239">
        <f>ROUND(E244*N244,2)</f>
        <v>0.01</v>
      </c>
      <c r="P244" s="239">
        <v>0</v>
      </c>
      <c r="Q244" s="239">
        <f>ROUND(E244*P244,2)</f>
        <v>0</v>
      </c>
      <c r="R244" s="239" t="s">
        <v>289</v>
      </c>
      <c r="S244" s="239" t="s">
        <v>119</v>
      </c>
      <c r="T244" s="240" t="s">
        <v>119</v>
      </c>
      <c r="U244" s="215">
        <v>0.50600000000000001</v>
      </c>
      <c r="V244" s="215">
        <f>ROUND(E244*U244,2)</f>
        <v>3.54</v>
      </c>
      <c r="W244" s="21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120</v>
      </c>
      <c r="AH244" s="206"/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ht="22.5" outlineLevel="1" x14ac:dyDescent="0.2">
      <c r="A245" s="234">
        <v>126</v>
      </c>
      <c r="B245" s="235" t="s">
        <v>476</v>
      </c>
      <c r="C245" s="247" t="s">
        <v>477</v>
      </c>
      <c r="D245" s="236" t="s">
        <v>196</v>
      </c>
      <c r="E245" s="237">
        <v>2</v>
      </c>
      <c r="F245" s="238"/>
      <c r="G245" s="239">
        <f>ROUND(E245*F245,2)</f>
        <v>0</v>
      </c>
      <c r="H245" s="238"/>
      <c r="I245" s="239">
        <f>ROUND(E245*H245,2)</f>
        <v>0</v>
      </c>
      <c r="J245" s="238"/>
      <c r="K245" s="239">
        <f>ROUND(E245*J245,2)</f>
        <v>0</v>
      </c>
      <c r="L245" s="239">
        <v>21</v>
      </c>
      <c r="M245" s="239">
        <f>G245*(1+L245/100)</f>
        <v>0</v>
      </c>
      <c r="N245" s="239">
        <v>3.0899999999999999E-3</v>
      </c>
      <c r="O245" s="239">
        <f>ROUND(E245*N245,2)</f>
        <v>0.01</v>
      </c>
      <c r="P245" s="239">
        <v>0</v>
      </c>
      <c r="Q245" s="239">
        <f>ROUND(E245*P245,2)</f>
        <v>0</v>
      </c>
      <c r="R245" s="239" t="s">
        <v>289</v>
      </c>
      <c r="S245" s="239" t="s">
        <v>119</v>
      </c>
      <c r="T245" s="240" t="s">
        <v>119</v>
      </c>
      <c r="U245" s="215">
        <v>1.25</v>
      </c>
      <c r="V245" s="215">
        <f>ROUND(E245*U245,2)</f>
        <v>2.5</v>
      </c>
      <c r="W245" s="21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120</v>
      </c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25">
        <v>127</v>
      </c>
      <c r="B246" s="226" t="s">
        <v>478</v>
      </c>
      <c r="C246" s="244" t="s">
        <v>479</v>
      </c>
      <c r="D246" s="227" t="s">
        <v>205</v>
      </c>
      <c r="E246" s="228">
        <v>34</v>
      </c>
      <c r="F246" s="229"/>
      <c r="G246" s="230">
        <f>ROUND(E246*F246,2)</f>
        <v>0</v>
      </c>
      <c r="H246" s="229"/>
      <c r="I246" s="230">
        <f>ROUND(E246*H246,2)</f>
        <v>0</v>
      </c>
      <c r="J246" s="229"/>
      <c r="K246" s="230">
        <f>ROUND(E246*J246,2)</f>
        <v>0</v>
      </c>
      <c r="L246" s="230">
        <v>21</v>
      </c>
      <c r="M246" s="230">
        <f>G246*(1+L246/100)</f>
        <v>0</v>
      </c>
      <c r="N246" s="230">
        <v>2.4000000000000001E-4</v>
      </c>
      <c r="O246" s="230">
        <f>ROUND(E246*N246,2)</f>
        <v>0.01</v>
      </c>
      <c r="P246" s="230">
        <v>0</v>
      </c>
      <c r="Q246" s="230">
        <f>ROUND(E246*P246,2)</f>
        <v>0</v>
      </c>
      <c r="R246" s="230" t="s">
        <v>289</v>
      </c>
      <c r="S246" s="230" t="s">
        <v>119</v>
      </c>
      <c r="T246" s="231" t="s">
        <v>119</v>
      </c>
      <c r="U246" s="215">
        <v>0.124</v>
      </c>
      <c r="V246" s="215">
        <f>ROUND(E246*U246,2)</f>
        <v>4.22</v>
      </c>
      <c r="W246" s="21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120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13"/>
      <c r="B247" s="214"/>
      <c r="C247" s="246" t="s">
        <v>480</v>
      </c>
      <c r="D247" s="216"/>
      <c r="E247" s="217">
        <v>34</v>
      </c>
      <c r="F247" s="215"/>
      <c r="G247" s="215"/>
      <c r="H247" s="215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127</v>
      </c>
      <c r="AH247" s="206">
        <v>0</v>
      </c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34">
        <v>128</v>
      </c>
      <c r="B248" s="235" t="s">
        <v>481</v>
      </c>
      <c r="C248" s="247" t="s">
        <v>482</v>
      </c>
      <c r="D248" s="236" t="s">
        <v>196</v>
      </c>
      <c r="E248" s="237">
        <v>2</v>
      </c>
      <c r="F248" s="238"/>
      <c r="G248" s="239">
        <f>ROUND(E248*F248,2)</f>
        <v>0</v>
      </c>
      <c r="H248" s="238"/>
      <c r="I248" s="239">
        <f>ROUND(E248*H248,2)</f>
        <v>0</v>
      </c>
      <c r="J248" s="238"/>
      <c r="K248" s="239">
        <f>ROUND(E248*J248,2)</f>
        <v>0</v>
      </c>
      <c r="L248" s="239">
        <v>21</v>
      </c>
      <c r="M248" s="239">
        <f>G248*(1+L248/100)</f>
        <v>0</v>
      </c>
      <c r="N248" s="239">
        <v>1.8000000000000001E-4</v>
      </c>
      <c r="O248" s="239">
        <f>ROUND(E248*N248,2)</f>
        <v>0</v>
      </c>
      <c r="P248" s="239">
        <v>0</v>
      </c>
      <c r="Q248" s="239">
        <f>ROUND(E248*P248,2)</f>
        <v>0</v>
      </c>
      <c r="R248" s="239" t="s">
        <v>289</v>
      </c>
      <c r="S248" s="239" t="s">
        <v>119</v>
      </c>
      <c r="T248" s="240" t="s">
        <v>119</v>
      </c>
      <c r="U248" s="215">
        <v>0.47599999999999998</v>
      </c>
      <c r="V248" s="215">
        <f>ROUND(E248*U248,2)</f>
        <v>0.95</v>
      </c>
      <c r="W248" s="21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120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25">
        <v>129</v>
      </c>
      <c r="B249" s="226" t="s">
        <v>483</v>
      </c>
      <c r="C249" s="244" t="s">
        <v>484</v>
      </c>
      <c r="D249" s="227" t="s">
        <v>196</v>
      </c>
      <c r="E249" s="228">
        <v>17</v>
      </c>
      <c r="F249" s="229"/>
      <c r="G249" s="230">
        <f>ROUND(E249*F249,2)</f>
        <v>0</v>
      </c>
      <c r="H249" s="229"/>
      <c r="I249" s="230">
        <f>ROUND(E249*H249,2)</f>
        <v>0</v>
      </c>
      <c r="J249" s="229"/>
      <c r="K249" s="230">
        <f>ROUND(E249*J249,2)</f>
        <v>0</v>
      </c>
      <c r="L249" s="230">
        <v>21</v>
      </c>
      <c r="M249" s="230">
        <f>G249*(1+L249/100)</f>
        <v>0</v>
      </c>
      <c r="N249" s="230">
        <v>4.0000000000000003E-5</v>
      </c>
      <c r="O249" s="230">
        <f>ROUND(E249*N249,2)</f>
        <v>0</v>
      </c>
      <c r="P249" s="230">
        <v>0</v>
      </c>
      <c r="Q249" s="230">
        <f>ROUND(E249*P249,2)</f>
        <v>0</v>
      </c>
      <c r="R249" s="230" t="s">
        <v>289</v>
      </c>
      <c r="S249" s="230" t="s">
        <v>119</v>
      </c>
      <c r="T249" s="231" t="s">
        <v>119</v>
      </c>
      <c r="U249" s="215">
        <v>0.44500000000000001</v>
      </c>
      <c r="V249" s="215">
        <f>ROUND(E249*U249,2)</f>
        <v>7.57</v>
      </c>
      <c r="W249" s="21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120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">
      <c r="A250" s="213"/>
      <c r="B250" s="214"/>
      <c r="C250" s="246" t="s">
        <v>351</v>
      </c>
      <c r="D250" s="216"/>
      <c r="E250" s="217">
        <v>10</v>
      </c>
      <c r="F250" s="215"/>
      <c r="G250" s="215"/>
      <c r="H250" s="215"/>
      <c r="I250" s="215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127</v>
      </c>
      <c r="AH250" s="206">
        <v>0</v>
      </c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13"/>
      <c r="B251" s="214"/>
      <c r="C251" s="246" t="s">
        <v>355</v>
      </c>
      <c r="D251" s="216"/>
      <c r="E251" s="217">
        <v>7</v>
      </c>
      <c r="F251" s="215"/>
      <c r="G251" s="215"/>
      <c r="H251" s="215"/>
      <c r="I251" s="215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1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127</v>
      </c>
      <c r="AH251" s="206">
        <v>0</v>
      </c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34">
        <v>130</v>
      </c>
      <c r="B252" s="235" t="s">
        <v>485</v>
      </c>
      <c r="C252" s="247" t="s">
        <v>486</v>
      </c>
      <c r="D252" s="236" t="s">
        <v>196</v>
      </c>
      <c r="E252" s="237">
        <v>7</v>
      </c>
      <c r="F252" s="238"/>
      <c r="G252" s="239">
        <f>ROUND(E252*F252,2)</f>
        <v>0</v>
      </c>
      <c r="H252" s="238"/>
      <c r="I252" s="239">
        <f>ROUND(E252*H252,2)</f>
        <v>0</v>
      </c>
      <c r="J252" s="238"/>
      <c r="K252" s="239">
        <f>ROUND(E252*J252,2)</f>
        <v>0</v>
      </c>
      <c r="L252" s="239">
        <v>21</v>
      </c>
      <c r="M252" s="239">
        <f>G252*(1+L252/100)</f>
        <v>0</v>
      </c>
      <c r="N252" s="239">
        <v>1.2999999999999999E-4</v>
      </c>
      <c r="O252" s="239">
        <f>ROUND(E252*N252,2)</f>
        <v>0</v>
      </c>
      <c r="P252" s="239">
        <v>0</v>
      </c>
      <c r="Q252" s="239">
        <f>ROUND(E252*P252,2)</f>
        <v>0</v>
      </c>
      <c r="R252" s="239" t="s">
        <v>289</v>
      </c>
      <c r="S252" s="239" t="s">
        <v>119</v>
      </c>
      <c r="T252" s="240" t="s">
        <v>119</v>
      </c>
      <c r="U252" s="215">
        <v>0.65500000000000003</v>
      </c>
      <c r="V252" s="215">
        <f>ROUND(E252*U252,2)</f>
        <v>4.59</v>
      </c>
      <c r="W252" s="21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120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ht="22.5" outlineLevel="1" x14ac:dyDescent="0.2">
      <c r="A253" s="234">
        <v>131</v>
      </c>
      <c r="B253" s="235" t="s">
        <v>487</v>
      </c>
      <c r="C253" s="247" t="s">
        <v>488</v>
      </c>
      <c r="D253" s="236" t="s">
        <v>196</v>
      </c>
      <c r="E253" s="237">
        <v>10</v>
      </c>
      <c r="F253" s="238"/>
      <c r="G253" s="239">
        <f>ROUND(E253*F253,2)</f>
        <v>0</v>
      </c>
      <c r="H253" s="238"/>
      <c r="I253" s="239">
        <f>ROUND(E253*H253,2)</f>
        <v>0</v>
      </c>
      <c r="J253" s="238"/>
      <c r="K253" s="239">
        <f>ROUND(E253*J253,2)</f>
        <v>0</v>
      </c>
      <c r="L253" s="239">
        <v>21</v>
      </c>
      <c r="M253" s="239">
        <f>G253*(1+L253/100)</f>
        <v>0</v>
      </c>
      <c r="N253" s="239">
        <v>0</v>
      </c>
      <c r="O253" s="239">
        <f>ROUND(E253*N253,2)</f>
        <v>0</v>
      </c>
      <c r="P253" s="239">
        <v>0</v>
      </c>
      <c r="Q253" s="239">
        <f>ROUND(E253*P253,2)</f>
        <v>0</v>
      </c>
      <c r="R253" s="239" t="s">
        <v>289</v>
      </c>
      <c r="S253" s="239" t="s">
        <v>119</v>
      </c>
      <c r="T253" s="240" t="s">
        <v>119</v>
      </c>
      <c r="U253" s="215">
        <v>0.246</v>
      </c>
      <c r="V253" s="215">
        <f>ROUND(E253*U253,2)</f>
        <v>2.46</v>
      </c>
      <c r="W253" s="21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120</v>
      </c>
      <c r="AH253" s="206"/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ht="22.5" outlineLevel="1" x14ac:dyDescent="0.2">
      <c r="A254" s="234">
        <v>132</v>
      </c>
      <c r="B254" s="235" t="s">
        <v>489</v>
      </c>
      <c r="C254" s="247" t="s">
        <v>490</v>
      </c>
      <c r="D254" s="236" t="s">
        <v>196</v>
      </c>
      <c r="E254" s="237">
        <v>10</v>
      </c>
      <c r="F254" s="238"/>
      <c r="G254" s="239">
        <f>ROUND(E254*F254,2)</f>
        <v>0</v>
      </c>
      <c r="H254" s="238"/>
      <c r="I254" s="239">
        <f>ROUND(E254*H254,2)</f>
        <v>0</v>
      </c>
      <c r="J254" s="238"/>
      <c r="K254" s="239">
        <f>ROUND(E254*J254,2)</f>
        <v>0</v>
      </c>
      <c r="L254" s="239">
        <v>21</v>
      </c>
      <c r="M254" s="239">
        <f>G254*(1+L254/100)</f>
        <v>0</v>
      </c>
      <c r="N254" s="239">
        <v>1E-3</v>
      </c>
      <c r="O254" s="239">
        <f>ROUND(E254*N254,2)</f>
        <v>0.01</v>
      </c>
      <c r="P254" s="239">
        <v>0</v>
      </c>
      <c r="Q254" s="239">
        <f>ROUND(E254*P254,2)</f>
        <v>0</v>
      </c>
      <c r="R254" s="239" t="s">
        <v>253</v>
      </c>
      <c r="S254" s="239" t="s">
        <v>119</v>
      </c>
      <c r="T254" s="240" t="s">
        <v>119</v>
      </c>
      <c r="U254" s="215">
        <v>0</v>
      </c>
      <c r="V254" s="215">
        <f>ROUND(E254*U254,2)</f>
        <v>0</v>
      </c>
      <c r="W254" s="21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254</v>
      </c>
      <c r="AH254" s="206"/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ht="22.5" outlineLevel="1" x14ac:dyDescent="0.2">
      <c r="A255" s="234">
        <v>133</v>
      </c>
      <c r="B255" s="235" t="s">
        <v>491</v>
      </c>
      <c r="C255" s="247" t="s">
        <v>492</v>
      </c>
      <c r="D255" s="236" t="s">
        <v>196</v>
      </c>
      <c r="E255" s="237">
        <v>2</v>
      </c>
      <c r="F255" s="238"/>
      <c r="G255" s="239">
        <f>ROUND(E255*F255,2)</f>
        <v>0</v>
      </c>
      <c r="H255" s="238"/>
      <c r="I255" s="239">
        <f>ROUND(E255*H255,2)</f>
        <v>0</v>
      </c>
      <c r="J255" s="238"/>
      <c r="K255" s="239">
        <f>ROUND(E255*J255,2)</f>
        <v>0</v>
      </c>
      <c r="L255" s="239">
        <v>21</v>
      </c>
      <c r="M255" s="239">
        <f>G255*(1+L255/100)</f>
        <v>0</v>
      </c>
      <c r="N255" s="239">
        <v>1.1000000000000001E-3</v>
      </c>
      <c r="O255" s="239">
        <f>ROUND(E255*N255,2)</f>
        <v>0</v>
      </c>
      <c r="P255" s="239">
        <v>0</v>
      </c>
      <c r="Q255" s="239">
        <f>ROUND(E255*P255,2)</f>
        <v>0</v>
      </c>
      <c r="R255" s="239" t="s">
        <v>253</v>
      </c>
      <c r="S255" s="239" t="s">
        <v>119</v>
      </c>
      <c r="T255" s="240" t="s">
        <v>119</v>
      </c>
      <c r="U255" s="215">
        <v>0</v>
      </c>
      <c r="V255" s="215">
        <f>ROUND(E255*U255,2)</f>
        <v>0</v>
      </c>
      <c r="W255" s="21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254</v>
      </c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ht="22.5" outlineLevel="1" x14ac:dyDescent="0.2">
      <c r="A256" s="234">
        <v>134</v>
      </c>
      <c r="B256" s="235" t="s">
        <v>493</v>
      </c>
      <c r="C256" s="247" t="s">
        <v>494</v>
      </c>
      <c r="D256" s="236" t="s">
        <v>196</v>
      </c>
      <c r="E256" s="237">
        <v>7</v>
      </c>
      <c r="F256" s="238"/>
      <c r="G256" s="239">
        <f>ROUND(E256*F256,2)</f>
        <v>0</v>
      </c>
      <c r="H256" s="238"/>
      <c r="I256" s="239">
        <f>ROUND(E256*H256,2)</f>
        <v>0</v>
      </c>
      <c r="J256" s="238"/>
      <c r="K256" s="239">
        <f>ROUND(E256*J256,2)</f>
        <v>0</v>
      </c>
      <c r="L256" s="239">
        <v>21</v>
      </c>
      <c r="M256" s="239">
        <f>G256*(1+L256/100)</f>
        <v>0</v>
      </c>
      <c r="N256" s="239">
        <v>1.4E-3</v>
      </c>
      <c r="O256" s="239">
        <f>ROUND(E256*N256,2)</f>
        <v>0.01</v>
      </c>
      <c r="P256" s="239">
        <v>0</v>
      </c>
      <c r="Q256" s="239">
        <f>ROUND(E256*P256,2)</f>
        <v>0</v>
      </c>
      <c r="R256" s="239" t="s">
        <v>253</v>
      </c>
      <c r="S256" s="239" t="s">
        <v>119</v>
      </c>
      <c r="T256" s="240" t="s">
        <v>119</v>
      </c>
      <c r="U256" s="215">
        <v>0</v>
      </c>
      <c r="V256" s="215">
        <f>ROUND(E256*U256,2)</f>
        <v>0</v>
      </c>
      <c r="W256" s="21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254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34">
        <v>135</v>
      </c>
      <c r="B257" s="235" t="s">
        <v>495</v>
      </c>
      <c r="C257" s="247" t="s">
        <v>496</v>
      </c>
      <c r="D257" s="236" t="s">
        <v>196</v>
      </c>
      <c r="E257" s="237">
        <v>7</v>
      </c>
      <c r="F257" s="238"/>
      <c r="G257" s="239">
        <f>ROUND(E257*F257,2)</f>
        <v>0</v>
      </c>
      <c r="H257" s="238"/>
      <c r="I257" s="239">
        <f>ROUND(E257*H257,2)</f>
        <v>0</v>
      </c>
      <c r="J257" s="238"/>
      <c r="K257" s="239">
        <f>ROUND(E257*J257,2)</f>
        <v>0</v>
      </c>
      <c r="L257" s="239">
        <v>21</v>
      </c>
      <c r="M257" s="239">
        <f>G257*(1+L257/100)</f>
        <v>0</v>
      </c>
      <c r="N257" s="239">
        <v>1.64E-3</v>
      </c>
      <c r="O257" s="239">
        <f>ROUND(E257*N257,2)</f>
        <v>0.01</v>
      </c>
      <c r="P257" s="239">
        <v>0</v>
      </c>
      <c r="Q257" s="239">
        <f>ROUND(E257*P257,2)</f>
        <v>0</v>
      </c>
      <c r="R257" s="239" t="s">
        <v>253</v>
      </c>
      <c r="S257" s="239" t="s">
        <v>119</v>
      </c>
      <c r="T257" s="240" t="s">
        <v>119</v>
      </c>
      <c r="U257" s="215">
        <v>0</v>
      </c>
      <c r="V257" s="215">
        <f>ROUND(E257*U257,2)</f>
        <v>0</v>
      </c>
      <c r="W257" s="21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254</v>
      </c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">
      <c r="A258" s="234">
        <v>136</v>
      </c>
      <c r="B258" s="235" t="s">
        <v>497</v>
      </c>
      <c r="C258" s="247" t="s">
        <v>498</v>
      </c>
      <c r="D258" s="236" t="s">
        <v>196</v>
      </c>
      <c r="E258" s="237">
        <v>7</v>
      </c>
      <c r="F258" s="238"/>
      <c r="G258" s="239">
        <f>ROUND(E258*F258,2)</f>
        <v>0</v>
      </c>
      <c r="H258" s="238"/>
      <c r="I258" s="239">
        <f>ROUND(E258*H258,2)</f>
        <v>0</v>
      </c>
      <c r="J258" s="238"/>
      <c r="K258" s="239">
        <f>ROUND(E258*J258,2)</f>
        <v>0</v>
      </c>
      <c r="L258" s="239">
        <v>21</v>
      </c>
      <c r="M258" s="239">
        <f>G258*(1+L258/100)</f>
        <v>0</v>
      </c>
      <c r="N258" s="239">
        <v>0</v>
      </c>
      <c r="O258" s="239">
        <f>ROUND(E258*N258,2)</f>
        <v>0</v>
      </c>
      <c r="P258" s="239">
        <v>0</v>
      </c>
      <c r="Q258" s="239">
        <f>ROUND(E258*P258,2)</f>
        <v>0</v>
      </c>
      <c r="R258" s="239" t="s">
        <v>253</v>
      </c>
      <c r="S258" s="239" t="s">
        <v>119</v>
      </c>
      <c r="T258" s="240" t="s">
        <v>119</v>
      </c>
      <c r="U258" s="215">
        <v>0</v>
      </c>
      <c r="V258" s="215">
        <f>ROUND(E258*U258,2)</f>
        <v>0</v>
      </c>
      <c r="W258" s="21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254</v>
      </c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34">
        <v>137</v>
      </c>
      <c r="B259" s="235" t="s">
        <v>499</v>
      </c>
      <c r="C259" s="247" t="s">
        <v>500</v>
      </c>
      <c r="D259" s="236" t="s">
        <v>196</v>
      </c>
      <c r="E259" s="237">
        <v>7</v>
      </c>
      <c r="F259" s="238"/>
      <c r="G259" s="239">
        <f>ROUND(E259*F259,2)</f>
        <v>0</v>
      </c>
      <c r="H259" s="238"/>
      <c r="I259" s="239">
        <f>ROUND(E259*H259,2)</f>
        <v>0</v>
      </c>
      <c r="J259" s="238"/>
      <c r="K259" s="239">
        <f>ROUND(E259*J259,2)</f>
        <v>0</v>
      </c>
      <c r="L259" s="239">
        <v>21</v>
      </c>
      <c r="M259" s="239">
        <f>G259*(1+L259/100)</f>
        <v>0</v>
      </c>
      <c r="N259" s="239">
        <v>5.0000000000000001E-4</v>
      </c>
      <c r="O259" s="239">
        <f>ROUND(E259*N259,2)</f>
        <v>0</v>
      </c>
      <c r="P259" s="239">
        <v>0</v>
      </c>
      <c r="Q259" s="239">
        <f>ROUND(E259*P259,2)</f>
        <v>0</v>
      </c>
      <c r="R259" s="239" t="s">
        <v>253</v>
      </c>
      <c r="S259" s="239" t="s">
        <v>119</v>
      </c>
      <c r="T259" s="240" t="s">
        <v>119</v>
      </c>
      <c r="U259" s="215">
        <v>0</v>
      </c>
      <c r="V259" s="215">
        <f>ROUND(E259*U259,2)</f>
        <v>0</v>
      </c>
      <c r="W259" s="21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254</v>
      </c>
      <c r="AH259" s="206"/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34">
        <v>138</v>
      </c>
      <c r="B260" s="235" t="s">
        <v>501</v>
      </c>
      <c r="C260" s="247" t="s">
        <v>502</v>
      </c>
      <c r="D260" s="236" t="s">
        <v>196</v>
      </c>
      <c r="E260" s="237">
        <v>10</v>
      </c>
      <c r="F260" s="238"/>
      <c r="G260" s="239">
        <f>ROUND(E260*F260,2)</f>
        <v>0</v>
      </c>
      <c r="H260" s="238"/>
      <c r="I260" s="239">
        <f>ROUND(E260*H260,2)</f>
        <v>0</v>
      </c>
      <c r="J260" s="238"/>
      <c r="K260" s="239">
        <f>ROUND(E260*J260,2)</f>
        <v>0</v>
      </c>
      <c r="L260" s="239">
        <v>21</v>
      </c>
      <c r="M260" s="239">
        <f>G260*(1+L260/100)</f>
        <v>0</v>
      </c>
      <c r="N260" s="239">
        <v>2.5000000000000001E-3</v>
      </c>
      <c r="O260" s="239">
        <f>ROUND(E260*N260,2)</f>
        <v>0.03</v>
      </c>
      <c r="P260" s="239">
        <v>0</v>
      </c>
      <c r="Q260" s="239">
        <f>ROUND(E260*P260,2)</f>
        <v>0</v>
      </c>
      <c r="R260" s="239" t="s">
        <v>253</v>
      </c>
      <c r="S260" s="239" t="s">
        <v>119</v>
      </c>
      <c r="T260" s="240" t="s">
        <v>119</v>
      </c>
      <c r="U260" s="215">
        <v>0</v>
      </c>
      <c r="V260" s="215">
        <f>ROUND(E260*U260,2)</f>
        <v>0</v>
      </c>
      <c r="W260" s="21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254</v>
      </c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ht="22.5" outlineLevel="1" x14ac:dyDescent="0.2">
      <c r="A261" s="234">
        <v>139</v>
      </c>
      <c r="B261" s="235" t="s">
        <v>503</v>
      </c>
      <c r="C261" s="247" t="s">
        <v>504</v>
      </c>
      <c r="D261" s="236" t="s">
        <v>196</v>
      </c>
      <c r="E261" s="237">
        <v>7</v>
      </c>
      <c r="F261" s="238"/>
      <c r="G261" s="239">
        <f>ROUND(E261*F261,2)</f>
        <v>0</v>
      </c>
      <c r="H261" s="238"/>
      <c r="I261" s="239">
        <f>ROUND(E261*H261,2)</f>
        <v>0</v>
      </c>
      <c r="J261" s="238"/>
      <c r="K261" s="239">
        <f>ROUND(E261*J261,2)</f>
        <v>0</v>
      </c>
      <c r="L261" s="239">
        <v>21</v>
      </c>
      <c r="M261" s="239">
        <f>G261*(1+L261/100)</f>
        <v>0</v>
      </c>
      <c r="N261" s="239">
        <v>7.0499999999999998E-3</v>
      </c>
      <c r="O261" s="239">
        <f>ROUND(E261*N261,2)</f>
        <v>0.05</v>
      </c>
      <c r="P261" s="239">
        <v>0</v>
      </c>
      <c r="Q261" s="239">
        <f>ROUND(E261*P261,2)</f>
        <v>0</v>
      </c>
      <c r="R261" s="239" t="s">
        <v>253</v>
      </c>
      <c r="S261" s="239" t="s">
        <v>119</v>
      </c>
      <c r="T261" s="240" t="s">
        <v>119</v>
      </c>
      <c r="U261" s="215">
        <v>0</v>
      </c>
      <c r="V261" s="215">
        <f>ROUND(E261*U261,2)</f>
        <v>0</v>
      </c>
      <c r="W261" s="21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254</v>
      </c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34">
        <v>140</v>
      </c>
      <c r="B262" s="235" t="s">
        <v>505</v>
      </c>
      <c r="C262" s="247" t="s">
        <v>506</v>
      </c>
      <c r="D262" s="236" t="s">
        <v>196</v>
      </c>
      <c r="E262" s="237">
        <v>7</v>
      </c>
      <c r="F262" s="238"/>
      <c r="G262" s="239">
        <f>ROUND(E262*F262,2)</f>
        <v>0</v>
      </c>
      <c r="H262" s="238"/>
      <c r="I262" s="239">
        <f>ROUND(E262*H262,2)</f>
        <v>0</v>
      </c>
      <c r="J262" s="238"/>
      <c r="K262" s="239">
        <f>ROUND(E262*J262,2)</f>
        <v>0</v>
      </c>
      <c r="L262" s="239">
        <v>21</v>
      </c>
      <c r="M262" s="239">
        <f>G262*(1+L262/100)</f>
        <v>0</v>
      </c>
      <c r="N262" s="239">
        <v>2.3999999999999998E-3</v>
      </c>
      <c r="O262" s="239">
        <f>ROUND(E262*N262,2)</f>
        <v>0.02</v>
      </c>
      <c r="P262" s="239">
        <v>0</v>
      </c>
      <c r="Q262" s="239">
        <f>ROUND(E262*P262,2)</f>
        <v>0</v>
      </c>
      <c r="R262" s="239" t="s">
        <v>253</v>
      </c>
      <c r="S262" s="239" t="s">
        <v>119</v>
      </c>
      <c r="T262" s="240" t="s">
        <v>119</v>
      </c>
      <c r="U262" s="215">
        <v>0</v>
      </c>
      <c r="V262" s="215">
        <f>ROUND(E262*U262,2)</f>
        <v>0</v>
      </c>
      <c r="W262" s="21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254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ht="22.5" outlineLevel="1" x14ac:dyDescent="0.2">
      <c r="A263" s="234">
        <v>141</v>
      </c>
      <c r="B263" s="235" t="s">
        <v>507</v>
      </c>
      <c r="C263" s="247" t="s">
        <v>508</v>
      </c>
      <c r="D263" s="236" t="s">
        <v>196</v>
      </c>
      <c r="E263" s="237">
        <v>7</v>
      </c>
      <c r="F263" s="238"/>
      <c r="G263" s="239">
        <f>ROUND(E263*F263,2)</f>
        <v>0</v>
      </c>
      <c r="H263" s="238"/>
      <c r="I263" s="239">
        <f>ROUND(E263*H263,2)</f>
        <v>0</v>
      </c>
      <c r="J263" s="238"/>
      <c r="K263" s="239">
        <f>ROUND(E263*J263,2)</f>
        <v>0</v>
      </c>
      <c r="L263" s="239">
        <v>21</v>
      </c>
      <c r="M263" s="239">
        <f>G263*(1+L263/100)</f>
        <v>0</v>
      </c>
      <c r="N263" s="239">
        <v>1.6E-2</v>
      </c>
      <c r="O263" s="239">
        <f>ROUND(E263*N263,2)</f>
        <v>0.11</v>
      </c>
      <c r="P263" s="239">
        <v>0</v>
      </c>
      <c r="Q263" s="239">
        <f>ROUND(E263*P263,2)</f>
        <v>0</v>
      </c>
      <c r="R263" s="239" t="s">
        <v>253</v>
      </c>
      <c r="S263" s="239" t="s">
        <v>119</v>
      </c>
      <c r="T263" s="240" t="s">
        <v>119</v>
      </c>
      <c r="U263" s="215">
        <v>0</v>
      </c>
      <c r="V263" s="215">
        <f>ROUND(E263*U263,2)</f>
        <v>0</v>
      </c>
      <c r="W263" s="21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254</v>
      </c>
      <c r="AH263" s="206"/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 x14ac:dyDescent="0.2">
      <c r="A264" s="234">
        <v>142</v>
      </c>
      <c r="B264" s="235" t="s">
        <v>509</v>
      </c>
      <c r="C264" s="247" t="s">
        <v>510</v>
      </c>
      <c r="D264" s="236" t="s">
        <v>196</v>
      </c>
      <c r="E264" s="237">
        <v>10</v>
      </c>
      <c r="F264" s="238"/>
      <c r="G264" s="239">
        <f>ROUND(E264*F264,2)</f>
        <v>0</v>
      </c>
      <c r="H264" s="238"/>
      <c r="I264" s="239">
        <f>ROUND(E264*H264,2)</f>
        <v>0</v>
      </c>
      <c r="J264" s="238"/>
      <c r="K264" s="239">
        <f>ROUND(E264*J264,2)</f>
        <v>0</v>
      </c>
      <c r="L264" s="239">
        <v>21</v>
      </c>
      <c r="M264" s="239">
        <f>G264*(1+L264/100)</f>
        <v>0</v>
      </c>
      <c r="N264" s="239">
        <v>1.0999999999999999E-2</v>
      </c>
      <c r="O264" s="239">
        <f>ROUND(E264*N264,2)</f>
        <v>0.11</v>
      </c>
      <c r="P264" s="239">
        <v>0</v>
      </c>
      <c r="Q264" s="239">
        <f>ROUND(E264*P264,2)</f>
        <v>0</v>
      </c>
      <c r="R264" s="239" t="s">
        <v>253</v>
      </c>
      <c r="S264" s="239" t="s">
        <v>119</v>
      </c>
      <c r="T264" s="240" t="s">
        <v>119</v>
      </c>
      <c r="U264" s="215">
        <v>0</v>
      </c>
      <c r="V264" s="215">
        <f>ROUND(E264*U264,2)</f>
        <v>0</v>
      </c>
      <c r="W264" s="21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254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ht="22.5" outlineLevel="1" x14ac:dyDescent="0.2">
      <c r="A265" s="234">
        <v>143</v>
      </c>
      <c r="B265" s="235" t="s">
        <v>511</v>
      </c>
      <c r="C265" s="247" t="s">
        <v>512</v>
      </c>
      <c r="D265" s="236" t="s">
        <v>196</v>
      </c>
      <c r="E265" s="237">
        <v>10</v>
      </c>
      <c r="F265" s="238"/>
      <c r="G265" s="239">
        <f>ROUND(E265*F265,2)</f>
        <v>0</v>
      </c>
      <c r="H265" s="238"/>
      <c r="I265" s="239">
        <f>ROUND(E265*H265,2)</f>
        <v>0</v>
      </c>
      <c r="J265" s="238"/>
      <c r="K265" s="239">
        <f>ROUND(E265*J265,2)</f>
        <v>0</v>
      </c>
      <c r="L265" s="239">
        <v>21</v>
      </c>
      <c r="M265" s="239">
        <f>G265*(1+L265/100)</f>
        <v>0</v>
      </c>
      <c r="N265" s="239">
        <v>1.55E-2</v>
      </c>
      <c r="O265" s="239">
        <f>ROUND(E265*N265,2)</f>
        <v>0.16</v>
      </c>
      <c r="P265" s="239">
        <v>0</v>
      </c>
      <c r="Q265" s="239">
        <f>ROUND(E265*P265,2)</f>
        <v>0</v>
      </c>
      <c r="R265" s="239" t="s">
        <v>253</v>
      </c>
      <c r="S265" s="239" t="s">
        <v>119</v>
      </c>
      <c r="T265" s="240" t="s">
        <v>119</v>
      </c>
      <c r="U265" s="215">
        <v>0</v>
      </c>
      <c r="V265" s="215">
        <f>ROUND(E265*U265,2)</f>
        <v>0</v>
      </c>
      <c r="W265" s="21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254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ht="22.5" outlineLevel="1" x14ac:dyDescent="0.2">
      <c r="A266" s="234">
        <v>144</v>
      </c>
      <c r="B266" s="235" t="s">
        <v>513</v>
      </c>
      <c r="C266" s="247" t="s">
        <v>514</v>
      </c>
      <c r="D266" s="236" t="s">
        <v>196</v>
      </c>
      <c r="E266" s="237">
        <v>2</v>
      </c>
      <c r="F266" s="238"/>
      <c r="G266" s="239">
        <f>ROUND(E266*F266,2)</f>
        <v>0</v>
      </c>
      <c r="H266" s="238"/>
      <c r="I266" s="239">
        <f>ROUND(E266*H266,2)</f>
        <v>0</v>
      </c>
      <c r="J266" s="238"/>
      <c r="K266" s="239">
        <f>ROUND(E266*J266,2)</f>
        <v>0</v>
      </c>
      <c r="L266" s="239">
        <v>21</v>
      </c>
      <c r="M266" s="239">
        <f>G266*(1+L266/100)</f>
        <v>0</v>
      </c>
      <c r="N266" s="239">
        <v>0.01</v>
      </c>
      <c r="O266" s="239">
        <f>ROUND(E266*N266,2)</f>
        <v>0.02</v>
      </c>
      <c r="P266" s="239">
        <v>0</v>
      </c>
      <c r="Q266" s="239">
        <f>ROUND(E266*P266,2)</f>
        <v>0</v>
      </c>
      <c r="R266" s="239" t="s">
        <v>253</v>
      </c>
      <c r="S266" s="239" t="s">
        <v>119</v>
      </c>
      <c r="T266" s="240" t="s">
        <v>119</v>
      </c>
      <c r="U266" s="215">
        <v>0</v>
      </c>
      <c r="V266" s="215">
        <f>ROUND(E266*U266,2)</f>
        <v>0</v>
      </c>
      <c r="W266" s="21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254</v>
      </c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25">
        <v>145</v>
      </c>
      <c r="B267" s="226" t="s">
        <v>515</v>
      </c>
      <c r="C267" s="244" t="s">
        <v>516</v>
      </c>
      <c r="D267" s="227" t="s">
        <v>330</v>
      </c>
      <c r="E267" s="228">
        <v>0.57499</v>
      </c>
      <c r="F267" s="229"/>
      <c r="G267" s="230">
        <f>ROUND(E267*F267,2)</f>
        <v>0</v>
      </c>
      <c r="H267" s="229"/>
      <c r="I267" s="230">
        <f>ROUND(E267*H267,2)</f>
        <v>0</v>
      </c>
      <c r="J267" s="229"/>
      <c r="K267" s="230">
        <f>ROUND(E267*J267,2)</f>
        <v>0</v>
      </c>
      <c r="L267" s="230">
        <v>21</v>
      </c>
      <c r="M267" s="230">
        <f>G267*(1+L267/100)</f>
        <v>0</v>
      </c>
      <c r="N267" s="230">
        <v>0</v>
      </c>
      <c r="O267" s="230">
        <f>ROUND(E267*N267,2)</f>
        <v>0</v>
      </c>
      <c r="P267" s="230">
        <v>0</v>
      </c>
      <c r="Q267" s="230">
        <f>ROUND(E267*P267,2)</f>
        <v>0</v>
      </c>
      <c r="R267" s="230" t="s">
        <v>289</v>
      </c>
      <c r="S267" s="230" t="s">
        <v>119</v>
      </c>
      <c r="T267" s="231" t="s">
        <v>119</v>
      </c>
      <c r="U267" s="215">
        <v>1.5169999999999999</v>
      </c>
      <c r="V267" s="215">
        <f>ROUND(E267*U267,2)</f>
        <v>0.87</v>
      </c>
      <c r="W267" s="21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331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13"/>
      <c r="B268" s="214"/>
      <c r="C268" s="245" t="s">
        <v>428</v>
      </c>
      <c r="D268" s="232"/>
      <c r="E268" s="232"/>
      <c r="F268" s="232"/>
      <c r="G268" s="232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1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122</v>
      </c>
      <c r="AH268" s="206"/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x14ac:dyDescent="0.2">
      <c r="A269" s="219" t="s">
        <v>113</v>
      </c>
      <c r="B269" s="220" t="s">
        <v>82</v>
      </c>
      <c r="C269" s="243" t="s">
        <v>83</v>
      </c>
      <c r="D269" s="221"/>
      <c r="E269" s="222"/>
      <c r="F269" s="223"/>
      <c r="G269" s="223">
        <f>SUMIF(AG270:AG274,"&lt;&gt;NOR",G270:G274)</f>
        <v>0</v>
      </c>
      <c r="H269" s="223"/>
      <c r="I269" s="223">
        <f>SUM(I270:I274)</f>
        <v>0</v>
      </c>
      <c r="J269" s="223"/>
      <c r="K269" s="223">
        <f>SUM(K270:K274)</f>
        <v>0</v>
      </c>
      <c r="L269" s="223"/>
      <c r="M269" s="223">
        <f>SUM(M270:M274)</f>
        <v>0</v>
      </c>
      <c r="N269" s="223"/>
      <c r="O269" s="223">
        <f>SUM(O270:O274)</f>
        <v>0.15</v>
      </c>
      <c r="P269" s="223"/>
      <c r="Q269" s="223">
        <f>SUM(Q270:Q274)</f>
        <v>0</v>
      </c>
      <c r="R269" s="223"/>
      <c r="S269" s="223"/>
      <c r="T269" s="224"/>
      <c r="U269" s="218"/>
      <c r="V269" s="218">
        <f>SUM(V270:V274)</f>
        <v>22.26</v>
      </c>
      <c r="W269" s="218"/>
      <c r="AG269" t="s">
        <v>114</v>
      </c>
    </row>
    <row r="270" spans="1:60" ht="33.75" outlineLevel="1" x14ac:dyDescent="0.2">
      <c r="A270" s="234">
        <v>146</v>
      </c>
      <c r="B270" s="235" t="s">
        <v>517</v>
      </c>
      <c r="C270" s="247" t="s">
        <v>518</v>
      </c>
      <c r="D270" s="236" t="s">
        <v>205</v>
      </c>
      <c r="E270" s="237">
        <v>10</v>
      </c>
      <c r="F270" s="238"/>
      <c r="G270" s="239">
        <f>ROUND(E270*F270,2)</f>
        <v>0</v>
      </c>
      <c r="H270" s="238"/>
      <c r="I270" s="239">
        <f>ROUND(E270*H270,2)</f>
        <v>0</v>
      </c>
      <c r="J270" s="238"/>
      <c r="K270" s="239">
        <f>ROUND(E270*J270,2)</f>
        <v>0</v>
      </c>
      <c r="L270" s="239">
        <v>21</v>
      </c>
      <c r="M270" s="239">
        <f>G270*(1+L270/100)</f>
        <v>0</v>
      </c>
      <c r="N270" s="239">
        <v>1.2970000000000001E-2</v>
      </c>
      <c r="O270" s="239">
        <f>ROUND(E270*N270,2)</f>
        <v>0.13</v>
      </c>
      <c r="P270" s="239">
        <v>0</v>
      </c>
      <c r="Q270" s="239">
        <f>ROUND(E270*P270,2)</f>
        <v>0</v>
      </c>
      <c r="R270" s="239" t="s">
        <v>289</v>
      </c>
      <c r="S270" s="239" t="s">
        <v>119</v>
      </c>
      <c r="T270" s="240" t="s">
        <v>119</v>
      </c>
      <c r="U270" s="215">
        <v>1.9</v>
      </c>
      <c r="V270" s="215">
        <f>ROUND(E270*U270,2)</f>
        <v>19</v>
      </c>
      <c r="W270" s="21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120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ht="33.75" outlineLevel="1" x14ac:dyDescent="0.2">
      <c r="A271" s="234">
        <v>147</v>
      </c>
      <c r="B271" s="235" t="s">
        <v>519</v>
      </c>
      <c r="C271" s="247" t="s">
        <v>520</v>
      </c>
      <c r="D271" s="236" t="s">
        <v>205</v>
      </c>
      <c r="E271" s="237">
        <v>2</v>
      </c>
      <c r="F271" s="238"/>
      <c r="G271" s="239">
        <f>ROUND(E271*F271,2)</f>
        <v>0</v>
      </c>
      <c r="H271" s="238"/>
      <c r="I271" s="239">
        <f>ROUND(E271*H271,2)</f>
        <v>0</v>
      </c>
      <c r="J271" s="238"/>
      <c r="K271" s="239">
        <f>ROUND(E271*J271,2)</f>
        <v>0</v>
      </c>
      <c r="L271" s="239">
        <v>21</v>
      </c>
      <c r="M271" s="239">
        <f>G271*(1+L271/100)</f>
        <v>0</v>
      </c>
      <c r="N271" s="239">
        <v>1.2E-2</v>
      </c>
      <c r="O271" s="239">
        <f>ROUND(E271*N271,2)</f>
        <v>0.02</v>
      </c>
      <c r="P271" s="239">
        <v>0</v>
      </c>
      <c r="Q271" s="239">
        <f>ROUND(E271*P271,2)</f>
        <v>0</v>
      </c>
      <c r="R271" s="239" t="s">
        <v>289</v>
      </c>
      <c r="S271" s="239" t="s">
        <v>119</v>
      </c>
      <c r="T271" s="240" t="s">
        <v>119</v>
      </c>
      <c r="U271" s="215">
        <v>1.5</v>
      </c>
      <c r="V271" s="215">
        <f>ROUND(E271*U271,2)</f>
        <v>3</v>
      </c>
      <c r="W271" s="215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120</v>
      </c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ht="22.5" outlineLevel="1" x14ac:dyDescent="0.2">
      <c r="A272" s="234">
        <v>148</v>
      </c>
      <c r="B272" s="235" t="s">
        <v>521</v>
      </c>
      <c r="C272" s="247" t="s">
        <v>522</v>
      </c>
      <c r="D272" s="236" t="s">
        <v>196</v>
      </c>
      <c r="E272" s="237">
        <v>12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21</v>
      </c>
      <c r="M272" s="239">
        <f>G272*(1+L272/100)</f>
        <v>0</v>
      </c>
      <c r="N272" s="239">
        <v>3.8999999999999999E-4</v>
      </c>
      <c r="O272" s="239">
        <f>ROUND(E272*N272,2)</f>
        <v>0</v>
      </c>
      <c r="P272" s="239">
        <v>0</v>
      </c>
      <c r="Q272" s="239">
        <f>ROUND(E272*P272,2)</f>
        <v>0</v>
      </c>
      <c r="R272" s="239" t="s">
        <v>253</v>
      </c>
      <c r="S272" s="239" t="s">
        <v>119</v>
      </c>
      <c r="T272" s="240" t="s">
        <v>119</v>
      </c>
      <c r="U272" s="215">
        <v>0</v>
      </c>
      <c r="V272" s="215">
        <f>ROUND(E272*U272,2)</f>
        <v>0</v>
      </c>
      <c r="W272" s="21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254</v>
      </c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25">
        <v>149</v>
      </c>
      <c r="B273" s="226" t="s">
        <v>523</v>
      </c>
      <c r="C273" s="244" t="s">
        <v>524</v>
      </c>
      <c r="D273" s="227" t="s">
        <v>330</v>
      </c>
      <c r="E273" s="228">
        <v>0.15837999999999999</v>
      </c>
      <c r="F273" s="229"/>
      <c r="G273" s="230">
        <f>ROUND(E273*F273,2)</f>
        <v>0</v>
      </c>
      <c r="H273" s="229"/>
      <c r="I273" s="230">
        <f>ROUND(E273*H273,2)</f>
        <v>0</v>
      </c>
      <c r="J273" s="229"/>
      <c r="K273" s="230">
        <f>ROUND(E273*J273,2)</f>
        <v>0</v>
      </c>
      <c r="L273" s="230">
        <v>21</v>
      </c>
      <c r="M273" s="230">
        <f>G273*(1+L273/100)</f>
        <v>0</v>
      </c>
      <c r="N273" s="230">
        <v>0</v>
      </c>
      <c r="O273" s="230">
        <f>ROUND(E273*N273,2)</f>
        <v>0</v>
      </c>
      <c r="P273" s="230">
        <v>0</v>
      </c>
      <c r="Q273" s="230">
        <f>ROUND(E273*P273,2)</f>
        <v>0</v>
      </c>
      <c r="R273" s="230" t="s">
        <v>289</v>
      </c>
      <c r="S273" s="230" t="s">
        <v>119</v>
      </c>
      <c r="T273" s="231" t="s">
        <v>119</v>
      </c>
      <c r="U273" s="215">
        <v>1.667</v>
      </c>
      <c r="V273" s="215">
        <f>ROUND(E273*U273,2)</f>
        <v>0.26</v>
      </c>
      <c r="W273" s="21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331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">
      <c r="A274" s="213"/>
      <c r="B274" s="214"/>
      <c r="C274" s="245" t="s">
        <v>428</v>
      </c>
      <c r="D274" s="232"/>
      <c r="E274" s="232"/>
      <c r="F274" s="232"/>
      <c r="G274" s="232"/>
      <c r="H274" s="215"/>
      <c r="I274" s="215"/>
      <c r="J274" s="215"/>
      <c r="K274" s="215"/>
      <c r="L274" s="215"/>
      <c r="M274" s="215"/>
      <c r="N274" s="215"/>
      <c r="O274" s="215"/>
      <c r="P274" s="215"/>
      <c r="Q274" s="215"/>
      <c r="R274" s="215"/>
      <c r="S274" s="215"/>
      <c r="T274" s="215"/>
      <c r="U274" s="215"/>
      <c r="V274" s="215"/>
      <c r="W274" s="21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122</v>
      </c>
      <c r="AH274" s="206"/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x14ac:dyDescent="0.2">
      <c r="A275" s="219" t="s">
        <v>113</v>
      </c>
      <c r="B275" s="220" t="s">
        <v>84</v>
      </c>
      <c r="C275" s="243" t="s">
        <v>85</v>
      </c>
      <c r="D275" s="221"/>
      <c r="E275" s="222"/>
      <c r="F275" s="223"/>
      <c r="G275" s="223">
        <f>SUMIF(AG276:AG277,"&lt;&gt;NOR",G276:G277)</f>
        <v>0</v>
      </c>
      <c r="H275" s="223"/>
      <c r="I275" s="223">
        <f>SUM(I276:I277)</f>
        <v>0</v>
      </c>
      <c r="J275" s="223"/>
      <c r="K275" s="223">
        <f>SUM(K276:K277)</f>
        <v>0</v>
      </c>
      <c r="L275" s="223"/>
      <c r="M275" s="223">
        <f>SUM(M276:M277)</f>
        <v>0</v>
      </c>
      <c r="N275" s="223"/>
      <c r="O275" s="223">
        <f>SUM(O276:O277)</f>
        <v>0</v>
      </c>
      <c r="P275" s="223"/>
      <c r="Q275" s="223">
        <f>SUM(Q276:Q277)</f>
        <v>0</v>
      </c>
      <c r="R275" s="223"/>
      <c r="S275" s="223"/>
      <c r="T275" s="224"/>
      <c r="U275" s="218"/>
      <c r="V275" s="218">
        <f>SUM(V276:V277)</f>
        <v>1.57</v>
      </c>
      <c r="W275" s="218"/>
      <c r="AG275" t="s">
        <v>114</v>
      </c>
    </row>
    <row r="276" spans="1:60" ht="22.5" outlineLevel="1" x14ac:dyDescent="0.2">
      <c r="A276" s="225">
        <v>150</v>
      </c>
      <c r="B276" s="226" t="s">
        <v>525</v>
      </c>
      <c r="C276" s="244" t="s">
        <v>526</v>
      </c>
      <c r="D276" s="227" t="s">
        <v>220</v>
      </c>
      <c r="E276" s="228">
        <v>13.5</v>
      </c>
      <c r="F276" s="229"/>
      <c r="G276" s="230">
        <f>ROUND(E276*F276,2)</f>
        <v>0</v>
      </c>
      <c r="H276" s="229"/>
      <c r="I276" s="230">
        <f>ROUND(E276*H276,2)</f>
        <v>0</v>
      </c>
      <c r="J276" s="229"/>
      <c r="K276" s="230">
        <f>ROUND(E276*J276,2)</f>
        <v>0</v>
      </c>
      <c r="L276" s="230">
        <v>21</v>
      </c>
      <c r="M276" s="230">
        <f>G276*(1+L276/100)</f>
        <v>0</v>
      </c>
      <c r="N276" s="230">
        <v>9.0000000000000006E-5</v>
      </c>
      <c r="O276" s="230">
        <f>ROUND(E276*N276,2)</f>
        <v>0</v>
      </c>
      <c r="P276" s="230">
        <v>0</v>
      </c>
      <c r="Q276" s="230">
        <f>ROUND(E276*P276,2)</f>
        <v>0</v>
      </c>
      <c r="R276" s="230" t="s">
        <v>527</v>
      </c>
      <c r="S276" s="230" t="s">
        <v>119</v>
      </c>
      <c r="T276" s="231" t="s">
        <v>119</v>
      </c>
      <c r="U276" s="215">
        <v>0.11600000000000001</v>
      </c>
      <c r="V276" s="215">
        <f>ROUND(E276*U276,2)</f>
        <v>1.57</v>
      </c>
      <c r="W276" s="21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120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 x14ac:dyDescent="0.2">
      <c r="A277" s="213"/>
      <c r="B277" s="214"/>
      <c r="C277" s="245" t="s">
        <v>528</v>
      </c>
      <c r="D277" s="232"/>
      <c r="E277" s="232"/>
      <c r="F277" s="232"/>
      <c r="G277" s="232"/>
      <c r="H277" s="215"/>
      <c r="I277" s="215"/>
      <c r="J277" s="215"/>
      <c r="K277" s="215"/>
      <c r="L277" s="215"/>
      <c r="M277" s="215"/>
      <c r="N277" s="215"/>
      <c r="O277" s="215"/>
      <c r="P277" s="215"/>
      <c r="Q277" s="215"/>
      <c r="R277" s="215"/>
      <c r="S277" s="215"/>
      <c r="T277" s="215"/>
      <c r="U277" s="215"/>
      <c r="V277" s="215"/>
      <c r="W277" s="21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122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x14ac:dyDescent="0.2">
      <c r="A278" s="219" t="s">
        <v>113</v>
      </c>
      <c r="B278" s="220" t="s">
        <v>86</v>
      </c>
      <c r="C278" s="243" t="s">
        <v>27</v>
      </c>
      <c r="D278" s="221"/>
      <c r="E278" s="222"/>
      <c r="F278" s="223"/>
      <c r="G278" s="223">
        <f>SUMIF(AG279:AG280,"&lt;&gt;NOR",G279:G280)</f>
        <v>0</v>
      </c>
      <c r="H278" s="223"/>
      <c r="I278" s="223">
        <f>SUM(I279:I280)</f>
        <v>0</v>
      </c>
      <c r="J278" s="223"/>
      <c r="K278" s="223">
        <f>SUM(K279:K280)</f>
        <v>0</v>
      </c>
      <c r="L278" s="223"/>
      <c r="M278" s="223">
        <f>SUM(M279:M280)</f>
        <v>0</v>
      </c>
      <c r="N278" s="223"/>
      <c r="O278" s="223">
        <f>SUM(O279:O280)</f>
        <v>0</v>
      </c>
      <c r="P278" s="223"/>
      <c r="Q278" s="223">
        <f>SUM(Q279:Q280)</f>
        <v>0</v>
      </c>
      <c r="R278" s="223"/>
      <c r="S278" s="223"/>
      <c r="T278" s="224"/>
      <c r="U278" s="218"/>
      <c r="V278" s="218">
        <f>SUM(V279:V280)</f>
        <v>0</v>
      </c>
      <c r="W278" s="218"/>
      <c r="AG278" t="s">
        <v>114</v>
      </c>
    </row>
    <row r="279" spans="1:60" outlineLevel="1" x14ac:dyDescent="0.2">
      <c r="A279" s="234">
        <v>151</v>
      </c>
      <c r="B279" s="235" t="s">
        <v>529</v>
      </c>
      <c r="C279" s="247" t="s">
        <v>530</v>
      </c>
      <c r="D279" s="236" t="s">
        <v>236</v>
      </c>
      <c r="E279" s="237">
        <v>1</v>
      </c>
      <c r="F279" s="238"/>
      <c r="G279" s="239">
        <f>ROUND(E279*F279,2)</f>
        <v>0</v>
      </c>
      <c r="H279" s="238"/>
      <c r="I279" s="239">
        <f>ROUND(E279*H279,2)</f>
        <v>0</v>
      </c>
      <c r="J279" s="238"/>
      <c r="K279" s="239">
        <f>ROUND(E279*J279,2)</f>
        <v>0</v>
      </c>
      <c r="L279" s="239">
        <v>21</v>
      </c>
      <c r="M279" s="239">
        <f>G279*(1+L279/100)</f>
        <v>0</v>
      </c>
      <c r="N279" s="239">
        <v>0</v>
      </c>
      <c r="O279" s="239">
        <f>ROUND(E279*N279,2)</f>
        <v>0</v>
      </c>
      <c r="P279" s="239">
        <v>0</v>
      </c>
      <c r="Q279" s="239">
        <f>ROUND(E279*P279,2)</f>
        <v>0</v>
      </c>
      <c r="R279" s="239"/>
      <c r="S279" s="239" t="s">
        <v>119</v>
      </c>
      <c r="T279" s="240" t="s">
        <v>231</v>
      </c>
      <c r="U279" s="215">
        <v>0</v>
      </c>
      <c r="V279" s="215">
        <f>ROUND(E279*U279,2)</f>
        <v>0</v>
      </c>
      <c r="W279" s="215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237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 x14ac:dyDescent="0.2">
      <c r="A280" s="225">
        <v>152</v>
      </c>
      <c r="B280" s="226" t="s">
        <v>531</v>
      </c>
      <c r="C280" s="244" t="s">
        <v>532</v>
      </c>
      <c r="D280" s="227" t="s">
        <v>236</v>
      </c>
      <c r="E280" s="228">
        <v>1</v>
      </c>
      <c r="F280" s="229"/>
      <c r="G280" s="230">
        <f>ROUND(E280*F280,2)</f>
        <v>0</v>
      </c>
      <c r="H280" s="229"/>
      <c r="I280" s="230">
        <f>ROUND(E280*H280,2)</f>
        <v>0</v>
      </c>
      <c r="J280" s="229"/>
      <c r="K280" s="230">
        <f>ROUND(E280*J280,2)</f>
        <v>0</v>
      </c>
      <c r="L280" s="230">
        <v>21</v>
      </c>
      <c r="M280" s="230">
        <f>G280*(1+L280/100)</f>
        <v>0</v>
      </c>
      <c r="N280" s="230">
        <v>0</v>
      </c>
      <c r="O280" s="230">
        <f>ROUND(E280*N280,2)</f>
        <v>0</v>
      </c>
      <c r="P280" s="230">
        <v>0</v>
      </c>
      <c r="Q280" s="230">
        <f>ROUND(E280*P280,2)</f>
        <v>0</v>
      </c>
      <c r="R280" s="230"/>
      <c r="S280" s="230" t="s">
        <v>119</v>
      </c>
      <c r="T280" s="231" t="s">
        <v>231</v>
      </c>
      <c r="U280" s="215">
        <v>0</v>
      </c>
      <c r="V280" s="215">
        <f>ROUND(E280*U280,2)</f>
        <v>0</v>
      </c>
      <c r="W280" s="21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533</v>
      </c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x14ac:dyDescent="0.2">
      <c r="A281" s="5"/>
      <c r="B281" s="6"/>
      <c r="C281" s="249"/>
      <c r="D281" s="8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AE281">
        <v>15</v>
      </c>
      <c r="AF281">
        <v>21</v>
      </c>
    </row>
    <row r="282" spans="1:60" x14ac:dyDescent="0.2">
      <c r="A282" s="209"/>
      <c r="B282" s="210" t="s">
        <v>29</v>
      </c>
      <c r="C282" s="250"/>
      <c r="D282" s="211"/>
      <c r="E282" s="212"/>
      <c r="F282" s="212"/>
      <c r="G282" s="242">
        <f>G8+G73+G77+G84+G93+G115+G143+G147+G150+G184+G216+G231+G239+G269+G275+G278</f>
        <v>0</v>
      </c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AE282">
        <f>SUMIF(L7:L280,AE281,G7:G280)</f>
        <v>0</v>
      </c>
      <c r="AF282">
        <f>SUMIF(L7:L280,AF281,G7:G280)</f>
        <v>0</v>
      </c>
      <c r="AG282" t="s">
        <v>534</v>
      </c>
    </row>
    <row r="283" spans="1:60" x14ac:dyDescent="0.2">
      <c r="C283" s="251"/>
      <c r="D283" s="190"/>
      <c r="AG283" t="s">
        <v>535</v>
      </c>
    </row>
    <row r="284" spans="1:60" x14ac:dyDescent="0.2">
      <c r="D284" s="190"/>
    </row>
    <row r="285" spans="1:60" x14ac:dyDescent="0.2">
      <c r="D285" s="190"/>
    </row>
    <row r="286" spans="1:60" x14ac:dyDescent="0.2">
      <c r="D286" s="190"/>
    </row>
    <row r="287" spans="1:60" x14ac:dyDescent="0.2">
      <c r="D287" s="190"/>
    </row>
    <row r="288" spans="1:60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P5nx0fttsIcm6ekouUKavXo2qJNKQ3UgmjJrEwAwBCOGjhIXAn4hqArpZ85szbnvHs82XhJ4h28d3eekI1Hb/g==" saltValue="87229i4rnY222n4lGQnULQ==" spinCount="100000" sheet="1"/>
  <mergeCells count="50">
    <mergeCell ref="C274:G274"/>
    <mergeCell ref="C277:G277"/>
    <mergeCell ref="C218:G218"/>
    <mergeCell ref="C220:G220"/>
    <mergeCell ref="C223:G223"/>
    <mergeCell ref="C230:G230"/>
    <mergeCell ref="C238:G238"/>
    <mergeCell ref="C268:G268"/>
    <mergeCell ref="C162:G162"/>
    <mergeCell ref="C165:G165"/>
    <mergeCell ref="C169:G169"/>
    <mergeCell ref="C172:G172"/>
    <mergeCell ref="C183:G183"/>
    <mergeCell ref="C215:G215"/>
    <mergeCell ref="C122:G122"/>
    <mergeCell ref="C146:G146"/>
    <mergeCell ref="C149:G149"/>
    <mergeCell ref="C155:G155"/>
    <mergeCell ref="C157:G157"/>
    <mergeCell ref="C159:G159"/>
    <mergeCell ref="C95:G95"/>
    <mergeCell ref="C97:G97"/>
    <mergeCell ref="C99:G99"/>
    <mergeCell ref="C102:G102"/>
    <mergeCell ref="C118:G118"/>
    <mergeCell ref="C120:G120"/>
    <mergeCell ref="C62:G62"/>
    <mergeCell ref="C68:G68"/>
    <mergeCell ref="C75:G75"/>
    <mergeCell ref="C76:G76"/>
    <mergeCell ref="C79:G79"/>
    <mergeCell ref="C91:G91"/>
    <mergeCell ref="C37:G37"/>
    <mergeCell ref="C39:G39"/>
    <mergeCell ref="C42:G42"/>
    <mergeCell ref="C44:G44"/>
    <mergeCell ref="C49:G49"/>
    <mergeCell ref="C56:G56"/>
    <mergeCell ref="C16:G16"/>
    <mergeCell ref="C20:G20"/>
    <mergeCell ref="C23:G23"/>
    <mergeCell ref="C27:G27"/>
    <mergeCell ref="C30:G30"/>
    <mergeCell ref="C33:G33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cp:lastPrinted>2014-02-28T09:52:57Z</cp:lastPrinted>
  <dcterms:created xsi:type="dcterms:W3CDTF">2009-04-08T07:15:50Z</dcterms:created>
  <dcterms:modified xsi:type="dcterms:W3CDTF">2018-04-09T08:13:23Z</dcterms:modified>
</cp:coreProperties>
</file>